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jects.sp.lgeenergy.int/sites/RegFilings/CN 202600XXX  LGE KU Legal Entity Merger/"/>
    </mc:Choice>
  </mc:AlternateContent>
  <xr:revisionPtr revIDLastSave="0" documentId="13_ncr:1_{D361DEAC-0ACB-41B4-A2CE-217418362240}" xr6:coauthVersionLast="47" xr6:coauthVersionMax="47" xr10:uidLastSave="{00000000-0000-0000-0000-000000000000}"/>
  <bookViews>
    <workbookView xWindow="-120" yWindow="-120" windowWidth="29040" windowHeight="15840" xr2:uid="{50BFA0A4-DCCC-4251-AC4B-7036FF47F272}"/>
  </bookViews>
  <sheets>
    <sheet name="Depreciation - Merged" sheetId="3" r:id="rId1"/>
    <sheet name="Depreciation - LGE" sheetId="1" r:id="rId2"/>
    <sheet name="Depreciation - KU" sheetId="2" r:id="rId3"/>
  </sheets>
  <definedNames>
    <definedName name="_xlnm._FilterDatabase" localSheetId="2" hidden="1">'Depreciation - KU'!$A$6:$F$699</definedName>
    <definedName name="_xlnm._FilterDatabase" localSheetId="1" hidden="1">'Depreciation - LGE'!$A$6:$F$542</definedName>
    <definedName name="_xlnm._FilterDatabase" localSheetId="0" hidden="1">'Depreciation - Merged'!$A$5:$F$1121</definedName>
    <definedName name="_xlnm.Print_Titles" localSheetId="2">'Depreciation - KU'!$A:$A,'Depreciation - KU'!$2:$6</definedName>
    <definedName name="_xlnm.Print_Titles" localSheetId="1">'Depreciation - LGE'!$A:$A,'Depreciation - LGE'!$2:$6</definedName>
    <definedName name="_xlnm.Print_Titles" localSheetId="0">'Depreciation - Merged'!$A:$A,'Depreciation - Merged'!$1:$5</definedName>
    <definedName name="Z_0D1DDE58_0F74_466A_B848_7D053E19EF24_.wvu.FilterData" localSheetId="1" hidden="1">'Depreciation - LGE'!$A$6:$F$542</definedName>
    <definedName name="Z_1058A156_A4E9_49C9_BCB5_7CAD4B019383_.wvu.FilterData" localSheetId="2" hidden="1">'Depreciation - KU'!$A$6:$F$699</definedName>
    <definedName name="Z_1058A156_A4E9_49C9_BCB5_7CAD4B019383_.wvu.FilterData" localSheetId="1" hidden="1">'Depreciation - LGE'!$A$6:$F$542</definedName>
    <definedName name="Z_12DA89F0_DF83_4AA7_A3A2_77B8967BAC6F_.wvu.FilterData" localSheetId="2" hidden="1">'Depreciation - KU'!$A$6:$F$699</definedName>
    <definedName name="Z_12DA89F0_DF83_4AA7_A3A2_77B8967BAC6F_.wvu.FilterData" localSheetId="1" hidden="1">'Depreciation - LGE'!$A$6:$F$542</definedName>
    <definedName name="Z_12DA89F0_DF83_4AA7_A3A2_77B8967BAC6F_.wvu.FilterData" localSheetId="0" hidden="1">'Depreciation - Merged'!$A$5:$F$1121</definedName>
    <definedName name="Z_12DA89F0_DF83_4AA7_A3A2_77B8967BAC6F_.wvu.PrintTitles" localSheetId="2" hidden="1">'Depreciation - KU'!$A:$A,'Depreciation - KU'!$2:$6</definedName>
    <definedName name="Z_12DA89F0_DF83_4AA7_A3A2_77B8967BAC6F_.wvu.PrintTitles" localSheetId="1" hidden="1">'Depreciation - LGE'!$A:$A,'Depreciation - LGE'!$2:$6</definedName>
    <definedName name="Z_12DA89F0_DF83_4AA7_A3A2_77B8967BAC6F_.wvu.PrintTitles" localSheetId="0" hidden="1">'Depreciation - Merged'!$A:$A,'Depreciation - Merged'!$1:$5</definedName>
    <definedName name="Z_25AEB6EB_F6B3_4C1E_9AD7_1F0B8D906F32_.wvu.FilterData" localSheetId="2" hidden="1">'Depreciation - KU'!$A$6:$F$699</definedName>
    <definedName name="Z_25AEB6EB_F6B3_4C1E_9AD7_1F0B8D906F32_.wvu.FilterData" localSheetId="1" hidden="1">'Depreciation - LGE'!$A$6:$F$542</definedName>
    <definedName name="Z_25AEB6EB_F6B3_4C1E_9AD7_1F0B8D906F32_.wvu.FilterData" localSheetId="0" hidden="1">'Depreciation - Merged'!$A$5:$F$1121</definedName>
    <definedName name="Z_37454E84_233B_4EEC_91CC_1DA3E57BA96C_.wvu.FilterData" localSheetId="0" hidden="1">'Depreciation - Merged'!$A$5:$F$1121</definedName>
    <definedName name="Z_462A615C_EF88_4C9C_BB60_C55033E692F1_.wvu.FilterData" localSheetId="1" hidden="1">'Depreciation - LGE'!$A$6:$F$542</definedName>
    <definedName name="Z_4E2D34FD_B1F5_40E8_8B7B_DFB8F59A2183_.wvu.FilterData" localSheetId="2" hidden="1">'Depreciation - KU'!$A$6:$F$699</definedName>
    <definedName name="Z_4E2D34FD_B1F5_40E8_8B7B_DFB8F59A2183_.wvu.FilterData" localSheetId="1" hidden="1">'Depreciation - LGE'!$A$6:$F$542</definedName>
    <definedName name="Z_4E2D34FD_B1F5_40E8_8B7B_DFB8F59A2183_.wvu.FilterData" localSheetId="0" hidden="1">'Depreciation - Merged'!$A$5:$F$1121</definedName>
    <definedName name="Z_593DDD9E_4619_49EA_9C22_25D7F649E596_.wvu.FilterData" localSheetId="2" hidden="1">'Depreciation - KU'!$A$6:$F$699</definedName>
    <definedName name="Z_593DDD9E_4619_49EA_9C22_25D7F649E596_.wvu.FilterData" localSheetId="1" hidden="1">'Depreciation - LGE'!$A$6:$F$542</definedName>
    <definedName name="Z_60423F33_7169_4534_92B5_BAC83918C387_.wvu.FilterData" localSheetId="2" hidden="1">'Depreciation - KU'!$A$6:$F$699</definedName>
    <definedName name="Z_60423F33_7169_4534_92B5_BAC83918C387_.wvu.FilterData" localSheetId="1" hidden="1">'Depreciation - LGE'!$A$6:$F$542</definedName>
    <definedName name="Z_60423F33_7169_4534_92B5_BAC83918C387_.wvu.FilterData" localSheetId="0" hidden="1">'Depreciation - Merged'!$A$5:$F$1121</definedName>
    <definedName name="Z_76CAC2BB_F4FC_4A05_8154_0767C0D3D252_.wvu.FilterData" localSheetId="2" hidden="1">'Depreciation - KU'!$A$6:$F$699</definedName>
    <definedName name="Z_76CAC2BB_F4FC_4A05_8154_0767C0D3D252_.wvu.FilterData" localSheetId="1" hidden="1">'Depreciation - LGE'!$A$6:$F$542</definedName>
    <definedName name="Z_76CAC2BB_F4FC_4A05_8154_0767C0D3D252_.wvu.FilterData" localSheetId="0" hidden="1">'Depreciation - Merged'!$A$5:$F$1121</definedName>
    <definedName name="Z_7748D905_7BD3_4896_A94B_774DE5265DDF_.wvu.FilterData" localSheetId="2" hidden="1">'Depreciation - KU'!$A$6:$F$699</definedName>
    <definedName name="Z_7748D905_7BD3_4896_A94B_774DE5265DDF_.wvu.FilterData" localSheetId="1" hidden="1">'Depreciation - LGE'!$A$6:$F$542</definedName>
    <definedName name="Z_7748D905_7BD3_4896_A94B_774DE5265DDF_.wvu.FilterData" localSheetId="0" hidden="1">'Depreciation - Merged'!$A$5:$F$1121</definedName>
    <definedName name="Z_7748D905_7BD3_4896_A94B_774DE5265DDF_.wvu.PrintTitles" localSheetId="2" hidden="1">'Depreciation - KU'!$A:$A,'Depreciation - KU'!$2:$6</definedName>
    <definedName name="Z_7748D905_7BD3_4896_A94B_774DE5265DDF_.wvu.PrintTitles" localSheetId="1" hidden="1">'Depreciation - LGE'!$A:$A,'Depreciation - LGE'!$2:$6</definedName>
    <definedName name="Z_7748D905_7BD3_4896_A94B_774DE5265DDF_.wvu.PrintTitles" localSheetId="0" hidden="1">'Depreciation - Merged'!$A:$A,'Depreciation - Merged'!$1:$5</definedName>
    <definedName name="Z_9A81D618_80AC_420C_AB87_32D537C9F8DB_.wvu.FilterData" localSheetId="2" hidden="1">'Depreciation - KU'!$A$6:$F$699</definedName>
    <definedName name="Z_9A81D618_80AC_420C_AB87_32D537C9F8DB_.wvu.FilterData" localSheetId="1" hidden="1">'Depreciation - LGE'!$A$6:$F$542</definedName>
    <definedName name="Z_A57741D1_2DC9_4F73_A7E0_9732D774BCF2_.wvu.FilterData" localSheetId="2" hidden="1">'Depreciation - KU'!$A$6:$F$699</definedName>
    <definedName name="Z_A57741D1_2DC9_4F73_A7E0_9732D774BCF2_.wvu.FilterData" localSheetId="1" hidden="1">'Depreciation - LGE'!$A$6:$F$542</definedName>
    <definedName name="Z_A57741D1_2DC9_4F73_A7E0_9732D774BCF2_.wvu.FilterData" localSheetId="0" hidden="1">'Depreciation - Merged'!$A$5:$F$1121</definedName>
    <definedName name="Z_F74E929B_E67F_470B_8E8E_A4A44648A04D_.wvu.FilterData" localSheetId="2" hidden="1">'Depreciation - KU'!$A$6:$F$699</definedName>
    <definedName name="Z_F74E929B_E67F_470B_8E8E_A4A44648A04D_.wvu.FilterData" localSheetId="1" hidden="1">'Depreciation - LGE'!$A$6:$F$542</definedName>
    <definedName name="Z_F74E929B_E67F_470B_8E8E_A4A44648A04D_.wvu.FilterData" localSheetId="0" hidden="1">'Depreciation - Merged'!$A$5:$F$1121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7" i="2" l="1"/>
  <c r="I1139" i="3"/>
  <c r="I1135" i="3"/>
  <c r="I1134" i="3"/>
  <c r="I1131" i="3"/>
  <c r="I1127" i="3"/>
  <c r="F1118" i="3"/>
  <c r="I1118" i="3" s="1"/>
  <c r="G1118" i="3"/>
  <c r="G1116" i="3"/>
  <c r="J1116" i="3" s="1"/>
  <c r="F1116" i="3"/>
  <c r="I1116" i="3" s="1"/>
  <c r="F1115" i="3"/>
  <c r="I1115" i="3" s="1"/>
  <c r="G1115" i="3"/>
  <c r="J1114" i="3"/>
  <c r="G1114" i="3"/>
  <c r="J1113" i="3"/>
  <c r="K1113" i="3" s="1"/>
  <c r="I1113" i="3"/>
  <c r="H1113" i="3"/>
  <c r="G1113" i="3"/>
  <c r="F1113" i="3"/>
  <c r="G1112" i="3"/>
  <c r="F1112" i="3"/>
  <c r="I1112" i="3" s="1"/>
  <c r="F1111" i="3"/>
  <c r="I1111" i="3" s="1"/>
  <c r="G1111" i="3"/>
  <c r="G1109" i="3"/>
  <c r="J1109" i="3" s="1"/>
  <c r="F1109" i="3"/>
  <c r="I1109" i="3" s="1"/>
  <c r="F1108" i="3"/>
  <c r="I1108" i="3" s="1"/>
  <c r="G1108" i="3"/>
  <c r="G1107" i="3"/>
  <c r="I1106" i="3"/>
  <c r="G1106" i="3"/>
  <c r="J1106" i="3" s="1"/>
  <c r="F1106" i="3"/>
  <c r="H1106" i="3" s="1"/>
  <c r="H1105" i="3"/>
  <c r="G1105" i="3"/>
  <c r="J1105" i="3" s="1"/>
  <c r="K1105" i="3" s="1"/>
  <c r="F1105" i="3"/>
  <c r="I1105" i="3" s="1"/>
  <c r="G1104" i="3"/>
  <c r="F1104" i="3"/>
  <c r="I1104" i="3" s="1"/>
  <c r="F1103" i="3"/>
  <c r="I1103" i="3" s="1"/>
  <c r="G1103" i="3"/>
  <c r="G1101" i="3"/>
  <c r="J1101" i="3" s="1"/>
  <c r="K1101" i="3" s="1"/>
  <c r="F1101" i="3"/>
  <c r="I1101" i="3" s="1"/>
  <c r="F1100" i="3"/>
  <c r="F1099" i="3"/>
  <c r="G1099" i="3" s="1"/>
  <c r="H1098" i="3"/>
  <c r="G1098" i="3"/>
  <c r="J1098" i="3" s="1"/>
  <c r="K1098" i="3" s="1"/>
  <c r="F1098" i="3"/>
  <c r="I1098" i="3" s="1"/>
  <c r="G1097" i="3"/>
  <c r="F1097" i="3"/>
  <c r="I1097" i="3" s="1"/>
  <c r="F1096" i="3"/>
  <c r="G1095" i="3"/>
  <c r="J1095" i="3" s="1"/>
  <c r="F1095" i="3"/>
  <c r="I1095" i="3" s="1"/>
  <c r="J1094" i="3"/>
  <c r="G1094" i="3"/>
  <c r="H1094" i="3" s="1"/>
  <c r="F1094" i="3"/>
  <c r="I1094" i="3" s="1"/>
  <c r="K1094" i="3" s="1"/>
  <c r="I1093" i="3"/>
  <c r="F1093" i="3"/>
  <c r="G1093" i="3" s="1"/>
  <c r="F1092" i="3"/>
  <c r="I1092" i="3" s="1"/>
  <c r="G1092" i="3"/>
  <c r="J1092" i="3" s="1"/>
  <c r="G1091" i="3"/>
  <c r="F1091" i="3"/>
  <c r="I1091" i="3" s="1"/>
  <c r="F1090" i="3"/>
  <c r="F1089" i="3"/>
  <c r="G1088" i="3"/>
  <c r="J1088" i="3" s="1"/>
  <c r="F1088" i="3"/>
  <c r="I1088" i="3" s="1"/>
  <c r="F1087" i="3"/>
  <c r="I1087" i="3" s="1"/>
  <c r="G1087" i="3"/>
  <c r="J1086" i="3"/>
  <c r="G1086" i="3"/>
  <c r="G1085" i="3"/>
  <c r="F1084" i="3"/>
  <c r="I1084" i="3" s="1"/>
  <c r="G1083" i="3"/>
  <c r="F1083" i="3"/>
  <c r="I1083" i="3" s="1"/>
  <c r="F1082" i="3"/>
  <c r="I1082" i="3" s="1"/>
  <c r="G1082" i="3"/>
  <c r="G1080" i="3"/>
  <c r="J1080" i="3" s="1"/>
  <c r="F1080" i="3"/>
  <c r="I1080" i="3" s="1"/>
  <c r="F1079" i="3"/>
  <c r="I1079" i="3" s="1"/>
  <c r="G1079" i="3"/>
  <c r="G1078" i="3"/>
  <c r="G1077" i="3"/>
  <c r="F1076" i="3"/>
  <c r="I1076" i="3" s="1"/>
  <c r="J1075" i="3"/>
  <c r="G1075" i="3"/>
  <c r="F1075" i="3"/>
  <c r="I1075" i="3" s="1"/>
  <c r="F1074" i="3"/>
  <c r="I1074" i="3" s="1"/>
  <c r="G1074" i="3"/>
  <c r="G1072" i="3"/>
  <c r="F1072" i="3"/>
  <c r="I1072" i="3" s="1"/>
  <c r="G1071" i="3"/>
  <c r="H1071" i="3" s="1"/>
  <c r="F1071" i="3"/>
  <c r="I1071" i="3" s="1"/>
  <c r="G1069" i="3"/>
  <c r="F1068" i="3"/>
  <c r="I1068" i="3" s="1"/>
  <c r="G1067" i="3"/>
  <c r="H1067" i="3" s="1"/>
  <c r="F1067" i="3"/>
  <c r="I1067" i="3" s="1"/>
  <c r="J1066" i="3"/>
  <c r="F1066" i="3"/>
  <c r="I1066" i="3" s="1"/>
  <c r="G1066" i="3"/>
  <c r="G1064" i="3"/>
  <c r="J1064" i="3" s="1"/>
  <c r="K1064" i="3" s="1"/>
  <c r="F1064" i="3"/>
  <c r="I1064" i="3" s="1"/>
  <c r="G1063" i="3"/>
  <c r="F1063" i="3"/>
  <c r="I1063" i="3" s="1"/>
  <c r="F1062" i="3"/>
  <c r="I1062" i="3" s="1"/>
  <c r="G1062" i="3"/>
  <c r="F1060" i="3"/>
  <c r="I1060" i="3" s="1"/>
  <c r="J1059" i="3"/>
  <c r="G1059" i="3"/>
  <c r="F1059" i="3"/>
  <c r="I1059" i="3" s="1"/>
  <c r="F1058" i="3"/>
  <c r="G1058" i="3" s="1"/>
  <c r="H1058" i="3" s="1"/>
  <c r="H1057" i="3"/>
  <c r="G1057" i="3"/>
  <c r="J1057" i="3" s="1"/>
  <c r="F1057" i="3"/>
  <c r="I1057" i="3" s="1"/>
  <c r="G1056" i="3"/>
  <c r="F1056" i="3"/>
  <c r="I1056" i="3" s="1"/>
  <c r="F1055" i="3"/>
  <c r="I1054" i="3"/>
  <c r="F1054" i="3"/>
  <c r="G1054" i="3" s="1"/>
  <c r="F1053" i="3"/>
  <c r="I1053" i="3" s="1"/>
  <c r="J1052" i="3"/>
  <c r="H1052" i="3"/>
  <c r="F1052" i="3"/>
  <c r="G1052" i="3" s="1"/>
  <c r="F1051" i="3"/>
  <c r="G1050" i="3"/>
  <c r="F1050" i="3"/>
  <c r="I1050" i="3" s="1"/>
  <c r="F1049" i="3"/>
  <c r="I1049" i="3" s="1"/>
  <c r="F1048" i="3"/>
  <c r="E1044" i="3"/>
  <c r="J1043" i="3"/>
  <c r="K1043" i="3" s="1"/>
  <c r="I1043" i="3"/>
  <c r="H1043" i="3"/>
  <c r="G1043" i="3"/>
  <c r="F1043" i="3"/>
  <c r="I1042" i="3"/>
  <c r="G1042" i="3"/>
  <c r="F1042" i="3"/>
  <c r="G1041" i="3"/>
  <c r="J1041" i="3" s="1"/>
  <c r="F1041" i="3"/>
  <c r="I1041" i="3" s="1"/>
  <c r="J1040" i="3"/>
  <c r="G1040" i="3"/>
  <c r="F1040" i="3"/>
  <c r="K1039" i="3"/>
  <c r="J1039" i="3"/>
  <c r="I1039" i="3"/>
  <c r="H1039" i="3"/>
  <c r="G1039" i="3"/>
  <c r="F1039" i="3"/>
  <c r="J1038" i="3"/>
  <c r="I1038" i="3"/>
  <c r="H1038" i="3"/>
  <c r="G1038" i="3"/>
  <c r="F1038" i="3"/>
  <c r="H1037" i="3"/>
  <c r="G1037" i="3"/>
  <c r="J1037" i="3" s="1"/>
  <c r="F1037" i="3"/>
  <c r="I1037" i="3" s="1"/>
  <c r="J1036" i="3"/>
  <c r="G1036" i="3"/>
  <c r="F1036" i="3"/>
  <c r="J1035" i="3"/>
  <c r="K1035" i="3" s="1"/>
  <c r="I1035" i="3"/>
  <c r="H1035" i="3"/>
  <c r="G1035" i="3"/>
  <c r="F1035" i="3"/>
  <c r="G1034" i="3"/>
  <c r="F1034" i="3"/>
  <c r="I1034" i="3" s="1"/>
  <c r="G1033" i="3"/>
  <c r="J1033" i="3" s="1"/>
  <c r="F1033" i="3"/>
  <c r="J1032" i="3"/>
  <c r="G1032" i="3"/>
  <c r="F1032" i="3"/>
  <c r="J1031" i="3"/>
  <c r="K1031" i="3" s="1"/>
  <c r="I1031" i="3"/>
  <c r="H1031" i="3"/>
  <c r="G1031" i="3"/>
  <c r="F1031" i="3"/>
  <c r="I1030" i="3"/>
  <c r="G1030" i="3"/>
  <c r="F1030" i="3"/>
  <c r="H1029" i="3"/>
  <c r="G1029" i="3"/>
  <c r="J1029" i="3" s="1"/>
  <c r="K1029" i="3" s="1"/>
  <c r="F1029" i="3"/>
  <c r="I1029" i="3" s="1"/>
  <c r="J1028" i="3"/>
  <c r="G1028" i="3"/>
  <c r="F1028" i="3"/>
  <c r="J1027" i="3"/>
  <c r="K1027" i="3" s="1"/>
  <c r="I1027" i="3"/>
  <c r="H1027" i="3"/>
  <c r="G1027" i="3"/>
  <c r="F1027" i="3"/>
  <c r="I1026" i="3"/>
  <c r="G1026" i="3"/>
  <c r="F1026" i="3"/>
  <c r="G1025" i="3"/>
  <c r="J1025" i="3" s="1"/>
  <c r="F1025" i="3"/>
  <c r="I1025" i="3" s="1"/>
  <c r="J1024" i="3"/>
  <c r="G1024" i="3"/>
  <c r="F1024" i="3"/>
  <c r="K1023" i="3"/>
  <c r="J1023" i="3"/>
  <c r="I1023" i="3"/>
  <c r="H1023" i="3"/>
  <c r="G1023" i="3"/>
  <c r="F1023" i="3"/>
  <c r="J1022" i="3"/>
  <c r="I1022" i="3"/>
  <c r="H1022" i="3"/>
  <c r="G1022" i="3"/>
  <c r="F1022" i="3"/>
  <c r="H1021" i="3"/>
  <c r="G1021" i="3"/>
  <c r="J1021" i="3" s="1"/>
  <c r="F1021" i="3"/>
  <c r="I1021" i="3" s="1"/>
  <c r="J1020" i="3"/>
  <c r="G1020" i="3"/>
  <c r="F1020" i="3"/>
  <c r="J1019" i="3"/>
  <c r="K1019" i="3" s="1"/>
  <c r="I1019" i="3"/>
  <c r="H1019" i="3"/>
  <c r="G1019" i="3"/>
  <c r="F1019" i="3"/>
  <c r="G1018" i="3"/>
  <c r="F1018" i="3"/>
  <c r="I1018" i="3" s="1"/>
  <c r="G1017" i="3"/>
  <c r="J1017" i="3" s="1"/>
  <c r="F1017" i="3"/>
  <c r="J1016" i="3"/>
  <c r="G1016" i="3"/>
  <c r="F1016" i="3"/>
  <c r="J1015" i="3"/>
  <c r="K1015" i="3" s="1"/>
  <c r="I1015" i="3"/>
  <c r="H1015" i="3"/>
  <c r="G1015" i="3"/>
  <c r="F1015" i="3"/>
  <c r="I1014" i="3"/>
  <c r="G1014" i="3"/>
  <c r="F1014" i="3"/>
  <c r="J1013" i="3"/>
  <c r="K1013" i="3" s="1"/>
  <c r="H1013" i="3"/>
  <c r="G1013" i="3"/>
  <c r="F1013" i="3"/>
  <c r="I1013" i="3" s="1"/>
  <c r="K1012" i="3"/>
  <c r="J1012" i="3"/>
  <c r="H1012" i="3"/>
  <c r="G1012" i="3"/>
  <c r="F1012" i="3"/>
  <c r="I1012" i="3" s="1"/>
  <c r="J1011" i="3"/>
  <c r="G1011" i="3"/>
  <c r="F1011" i="3"/>
  <c r="J1010" i="3"/>
  <c r="I1010" i="3"/>
  <c r="H1010" i="3"/>
  <c r="G1010" i="3"/>
  <c r="F1010" i="3"/>
  <c r="G1009" i="3"/>
  <c r="F1009" i="3"/>
  <c r="I1009" i="3" s="1"/>
  <c r="J1008" i="3"/>
  <c r="G1008" i="3"/>
  <c r="F1008" i="3"/>
  <c r="J1007" i="3"/>
  <c r="H1007" i="3"/>
  <c r="G1007" i="3"/>
  <c r="F1007" i="3"/>
  <c r="I1007" i="3" s="1"/>
  <c r="I1006" i="3"/>
  <c r="G1006" i="3"/>
  <c r="F1006" i="3"/>
  <c r="J1005" i="3"/>
  <c r="K1005" i="3" s="1"/>
  <c r="H1005" i="3"/>
  <c r="G1005" i="3"/>
  <c r="F1005" i="3"/>
  <c r="I1005" i="3" s="1"/>
  <c r="K1004" i="3"/>
  <c r="J1004" i="3"/>
  <c r="H1004" i="3"/>
  <c r="G1004" i="3"/>
  <c r="F1004" i="3"/>
  <c r="I1004" i="3" s="1"/>
  <c r="J1003" i="3"/>
  <c r="G1003" i="3"/>
  <c r="F1003" i="3"/>
  <c r="I1002" i="3"/>
  <c r="H1002" i="3"/>
  <c r="G1002" i="3"/>
  <c r="J1002" i="3" s="1"/>
  <c r="F1002" i="3"/>
  <c r="J1001" i="3"/>
  <c r="K1001" i="3" s="1"/>
  <c r="G1001" i="3"/>
  <c r="H1001" i="3" s="1"/>
  <c r="F1001" i="3"/>
  <c r="I1001" i="3" s="1"/>
  <c r="J1000" i="3"/>
  <c r="G1000" i="3"/>
  <c r="F1000" i="3"/>
  <c r="J999" i="3"/>
  <c r="H999" i="3"/>
  <c r="G999" i="3"/>
  <c r="F999" i="3"/>
  <c r="I999" i="3" s="1"/>
  <c r="I998" i="3"/>
  <c r="G998" i="3"/>
  <c r="F998" i="3"/>
  <c r="J997" i="3"/>
  <c r="K997" i="3" s="1"/>
  <c r="H997" i="3"/>
  <c r="G997" i="3"/>
  <c r="F997" i="3"/>
  <c r="I997" i="3" s="1"/>
  <c r="K996" i="3"/>
  <c r="J996" i="3"/>
  <c r="H996" i="3"/>
  <c r="G996" i="3"/>
  <c r="F996" i="3"/>
  <c r="I996" i="3" s="1"/>
  <c r="J995" i="3"/>
  <c r="G995" i="3"/>
  <c r="F995" i="3"/>
  <c r="I994" i="3"/>
  <c r="H994" i="3"/>
  <c r="G994" i="3"/>
  <c r="J994" i="3" s="1"/>
  <c r="F994" i="3"/>
  <c r="G993" i="3"/>
  <c r="H993" i="3" s="1"/>
  <c r="F993" i="3"/>
  <c r="I993" i="3" s="1"/>
  <c r="G992" i="3"/>
  <c r="F992" i="3"/>
  <c r="I992" i="3" s="1"/>
  <c r="I991" i="3"/>
  <c r="H991" i="3"/>
  <c r="G991" i="3"/>
  <c r="J991" i="3" s="1"/>
  <c r="K991" i="3" s="1"/>
  <c r="F991" i="3"/>
  <c r="I990" i="3"/>
  <c r="G990" i="3"/>
  <c r="F990" i="3"/>
  <c r="I989" i="3"/>
  <c r="G989" i="3"/>
  <c r="F989" i="3"/>
  <c r="G988" i="3"/>
  <c r="F988" i="3"/>
  <c r="I988" i="3" s="1"/>
  <c r="I987" i="3"/>
  <c r="K987" i="3" s="1"/>
  <c r="H987" i="3"/>
  <c r="G987" i="3"/>
  <c r="J987" i="3" s="1"/>
  <c r="F987" i="3"/>
  <c r="I986" i="3"/>
  <c r="G986" i="3"/>
  <c r="F986" i="3"/>
  <c r="I985" i="3"/>
  <c r="G985" i="3"/>
  <c r="F985" i="3"/>
  <c r="G984" i="3"/>
  <c r="F984" i="3"/>
  <c r="I984" i="3" s="1"/>
  <c r="K983" i="3"/>
  <c r="I983" i="3"/>
  <c r="H983" i="3"/>
  <c r="G983" i="3"/>
  <c r="J983" i="3" s="1"/>
  <c r="F983" i="3"/>
  <c r="I982" i="3"/>
  <c r="G982" i="3"/>
  <c r="F982" i="3"/>
  <c r="I981" i="3"/>
  <c r="G981" i="3"/>
  <c r="F981" i="3"/>
  <c r="G980" i="3"/>
  <c r="F980" i="3"/>
  <c r="I980" i="3" s="1"/>
  <c r="I979" i="3"/>
  <c r="K979" i="3" s="1"/>
  <c r="H979" i="3"/>
  <c r="G979" i="3"/>
  <c r="J979" i="3" s="1"/>
  <c r="F979" i="3"/>
  <c r="I978" i="3"/>
  <c r="G978" i="3"/>
  <c r="F978" i="3"/>
  <c r="I977" i="3"/>
  <c r="G977" i="3"/>
  <c r="F977" i="3"/>
  <c r="G976" i="3"/>
  <c r="F976" i="3"/>
  <c r="I976" i="3" s="1"/>
  <c r="I975" i="3"/>
  <c r="H975" i="3"/>
  <c r="G975" i="3"/>
  <c r="J975" i="3" s="1"/>
  <c r="F975" i="3"/>
  <c r="I974" i="3"/>
  <c r="G974" i="3"/>
  <c r="F974" i="3"/>
  <c r="I973" i="3"/>
  <c r="G973" i="3"/>
  <c r="F973" i="3"/>
  <c r="G972" i="3"/>
  <c r="F972" i="3"/>
  <c r="I972" i="3" s="1"/>
  <c r="I971" i="3"/>
  <c r="H971" i="3"/>
  <c r="G971" i="3"/>
  <c r="J971" i="3" s="1"/>
  <c r="K971" i="3" s="1"/>
  <c r="F971" i="3"/>
  <c r="I970" i="3"/>
  <c r="G970" i="3"/>
  <c r="F970" i="3"/>
  <c r="I969" i="3"/>
  <c r="G969" i="3"/>
  <c r="F969" i="3"/>
  <c r="G968" i="3"/>
  <c r="F968" i="3"/>
  <c r="I968" i="3" s="1"/>
  <c r="I967" i="3"/>
  <c r="H967" i="3"/>
  <c r="G967" i="3"/>
  <c r="J967" i="3" s="1"/>
  <c r="K967" i="3" s="1"/>
  <c r="F967" i="3"/>
  <c r="I966" i="3"/>
  <c r="G966" i="3"/>
  <c r="F966" i="3"/>
  <c r="I965" i="3"/>
  <c r="G965" i="3"/>
  <c r="F965" i="3"/>
  <c r="G964" i="3"/>
  <c r="H964" i="3" s="1"/>
  <c r="F964" i="3"/>
  <c r="I964" i="3" s="1"/>
  <c r="I963" i="3"/>
  <c r="H963" i="3"/>
  <c r="G963" i="3"/>
  <c r="J963" i="3" s="1"/>
  <c r="K963" i="3" s="1"/>
  <c r="F963" i="3"/>
  <c r="I962" i="3"/>
  <c r="G962" i="3"/>
  <c r="F962" i="3"/>
  <c r="I961" i="3"/>
  <c r="G961" i="3"/>
  <c r="F961" i="3"/>
  <c r="G960" i="3"/>
  <c r="H960" i="3" s="1"/>
  <c r="F960" i="3"/>
  <c r="I960" i="3" s="1"/>
  <c r="I959" i="3"/>
  <c r="H959" i="3"/>
  <c r="G959" i="3"/>
  <c r="J959" i="3" s="1"/>
  <c r="K959" i="3" s="1"/>
  <c r="F959" i="3"/>
  <c r="I958" i="3"/>
  <c r="G958" i="3"/>
  <c r="F958" i="3"/>
  <c r="I957" i="3"/>
  <c r="G957" i="3"/>
  <c r="F957" i="3"/>
  <c r="K956" i="3"/>
  <c r="J956" i="3"/>
  <c r="I956" i="3"/>
  <c r="G956" i="3"/>
  <c r="H956" i="3" s="1"/>
  <c r="F956" i="3"/>
  <c r="I955" i="3"/>
  <c r="H955" i="3"/>
  <c r="G955" i="3"/>
  <c r="J955" i="3" s="1"/>
  <c r="K955" i="3" s="1"/>
  <c r="F955" i="3"/>
  <c r="G954" i="3"/>
  <c r="F954" i="3"/>
  <c r="I954" i="3" s="1"/>
  <c r="I953" i="3"/>
  <c r="G953" i="3"/>
  <c r="F953" i="3"/>
  <c r="J952" i="3"/>
  <c r="K952" i="3" s="1"/>
  <c r="G952" i="3"/>
  <c r="H952" i="3" s="1"/>
  <c r="F952" i="3"/>
  <c r="I952" i="3" s="1"/>
  <c r="I951" i="3"/>
  <c r="H951" i="3"/>
  <c r="G951" i="3"/>
  <c r="J951" i="3" s="1"/>
  <c r="K951" i="3" s="1"/>
  <c r="F951" i="3"/>
  <c r="G950" i="3"/>
  <c r="F950" i="3"/>
  <c r="I950" i="3" s="1"/>
  <c r="I949" i="3"/>
  <c r="G949" i="3"/>
  <c r="F949" i="3"/>
  <c r="J948" i="3"/>
  <c r="K948" i="3" s="1"/>
  <c r="G948" i="3"/>
  <c r="H948" i="3" s="1"/>
  <c r="F948" i="3"/>
  <c r="I948" i="3" s="1"/>
  <c r="I947" i="3"/>
  <c r="H947" i="3"/>
  <c r="G947" i="3"/>
  <c r="J947" i="3" s="1"/>
  <c r="K947" i="3" s="1"/>
  <c r="F947" i="3"/>
  <c r="G946" i="3"/>
  <c r="F946" i="3"/>
  <c r="I946" i="3" s="1"/>
  <c r="I945" i="3"/>
  <c r="G945" i="3"/>
  <c r="F945" i="3"/>
  <c r="J944" i="3"/>
  <c r="K944" i="3" s="1"/>
  <c r="G944" i="3"/>
  <c r="H944" i="3" s="1"/>
  <c r="F944" i="3"/>
  <c r="I944" i="3" s="1"/>
  <c r="I943" i="3"/>
  <c r="H943" i="3"/>
  <c r="G943" i="3"/>
  <c r="J943" i="3" s="1"/>
  <c r="K943" i="3" s="1"/>
  <c r="F943" i="3"/>
  <c r="G942" i="3"/>
  <c r="F942" i="3"/>
  <c r="I942" i="3" s="1"/>
  <c r="I941" i="3"/>
  <c r="G941" i="3"/>
  <c r="F941" i="3"/>
  <c r="J940" i="3"/>
  <c r="K940" i="3" s="1"/>
  <c r="G940" i="3"/>
  <c r="H940" i="3" s="1"/>
  <c r="F940" i="3"/>
  <c r="I940" i="3" s="1"/>
  <c r="I939" i="3"/>
  <c r="H939" i="3"/>
  <c r="G939" i="3"/>
  <c r="J939" i="3" s="1"/>
  <c r="K939" i="3" s="1"/>
  <c r="F939" i="3"/>
  <c r="G938" i="3"/>
  <c r="F938" i="3"/>
  <c r="I938" i="3" s="1"/>
  <c r="I937" i="3"/>
  <c r="G937" i="3"/>
  <c r="F937" i="3"/>
  <c r="J936" i="3"/>
  <c r="K936" i="3" s="1"/>
  <c r="G936" i="3"/>
  <c r="H936" i="3" s="1"/>
  <c r="F936" i="3"/>
  <c r="I936" i="3" s="1"/>
  <c r="I935" i="3"/>
  <c r="H935" i="3"/>
  <c r="G935" i="3"/>
  <c r="J935" i="3" s="1"/>
  <c r="K935" i="3" s="1"/>
  <c r="F935" i="3"/>
  <c r="G934" i="3"/>
  <c r="F934" i="3"/>
  <c r="I934" i="3" s="1"/>
  <c r="I933" i="3"/>
  <c r="G933" i="3"/>
  <c r="F933" i="3"/>
  <c r="J932" i="3"/>
  <c r="K932" i="3" s="1"/>
  <c r="G932" i="3"/>
  <c r="H932" i="3" s="1"/>
  <c r="F932" i="3"/>
  <c r="I932" i="3" s="1"/>
  <c r="I931" i="3"/>
  <c r="H931" i="3"/>
  <c r="G931" i="3"/>
  <c r="J931" i="3" s="1"/>
  <c r="K931" i="3" s="1"/>
  <c r="F931" i="3"/>
  <c r="G930" i="3"/>
  <c r="F930" i="3"/>
  <c r="I930" i="3" s="1"/>
  <c r="I929" i="3"/>
  <c r="G929" i="3"/>
  <c r="F929" i="3"/>
  <c r="J928" i="3"/>
  <c r="K928" i="3" s="1"/>
  <c r="G928" i="3"/>
  <c r="H928" i="3" s="1"/>
  <c r="F928" i="3"/>
  <c r="I928" i="3" s="1"/>
  <c r="I927" i="3"/>
  <c r="H927" i="3"/>
  <c r="G927" i="3"/>
  <c r="J927" i="3" s="1"/>
  <c r="K927" i="3" s="1"/>
  <c r="F927" i="3"/>
  <c r="G926" i="3"/>
  <c r="F926" i="3"/>
  <c r="I926" i="3" s="1"/>
  <c r="I925" i="3"/>
  <c r="G925" i="3"/>
  <c r="F925" i="3"/>
  <c r="J924" i="3"/>
  <c r="K924" i="3" s="1"/>
  <c r="G924" i="3"/>
  <c r="H924" i="3" s="1"/>
  <c r="F924" i="3"/>
  <c r="I924" i="3" s="1"/>
  <c r="I923" i="3"/>
  <c r="H923" i="3"/>
  <c r="G923" i="3"/>
  <c r="J923" i="3" s="1"/>
  <c r="K923" i="3" s="1"/>
  <c r="F923" i="3"/>
  <c r="G922" i="3"/>
  <c r="F922" i="3"/>
  <c r="I922" i="3" s="1"/>
  <c r="I921" i="3"/>
  <c r="G921" i="3"/>
  <c r="F921" i="3"/>
  <c r="J920" i="3"/>
  <c r="K920" i="3" s="1"/>
  <c r="G920" i="3"/>
  <c r="H920" i="3" s="1"/>
  <c r="F920" i="3"/>
  <c r="I920" i="3" s="1"/>
  <c r="I919" i="3"/>
  <c r="H919" i="3"/>
  <c r="G919" i="3"/>
  <c r="J919" i="3" s="1"/>
  <c r="K919" i="3" s="1"/>
  <c r="F919" i="3"/>
  <c r="G918" i="3"/>
  <c r="F918" i="3"/>
  <c r="I918" i="3" s="1"/>
  <c r="I917" i="3"/>
  <c r="G917" i="3"/>
  <c r="F917" i="3"/>
  <c r="J916" i="3"/>
  <c r="K916" i="3" s="1"/>
  <c r="G916" i="3"/>
  <c r="H916" i="3" s="1"/>
  <c r="F916" i="3"/>
  <c r="I916" i="3" s="1"/>
  <c r="I915" i="3"/>
  <c r="H915" i="3"/>
  <c r="G915" i="3"/>
  <c r="J915" i="3" s="1"/>
  <c r="K915" i="3" s="1"/>
  <c r="F915" i="3"/>
  <c r="G914" i="3"/>
  <c r="F914" i="3"/>
  <c r="I914" i="3" s="1"/>
  <c r="I913" i="3"/>
  <c r="G913" i="3"/>
  <c r="F913" i="3"/>
  <c r="J912" i="3"/>
  <c r="K912" i="3" s="1"/>
  <c r="G912" i="3"/>
  <c r="H912" i="3" s="1"/>
  <c r="F912" i="3"/>
  <c r="I912" i="3" s="1"/>
  <c r="I911" i="3"/>
  <c r="H911" i="3"/>
  <c r="G911" i="3"/>
  <c r="J911" i="3" s="1"/>
  <c r="K911" i="3" s="1"/>
  <c r="F911" i="3"/>
  <c r="G910" i="3"/>
  <c r="F910" i="3"/>
  <c r="I910" i="3" s="1"/>
  <c r="I909" i="3"/>
  <c r="G909" i="3"/>
  <c r="F909" i="3"/>
  <c r="J908" i="3"/>
  <c r="K908" i="3" s="1"/>
  <c r="G908" i="3"/>
  <c r="H908" i="3" s="1"/>
  <c r="F908" i="3"/>
  <c r="I908" i="3" s="1"/>
  <c r="I907" i="3"/>
  <c r="H907" i="3"/>
  <c r="G907" i="3"/>
  <c r="J907" i="3" s="1"/>
  <c r="K907" i="3" s="1"/>
  <c r="F907" i="3"/>
  <c r="G906" i="3"/>
  <c r="F906" i="3"/>
  <c r="I906" i="3" s="1"/>
  <c r="I905" i="3"/>
  <c r="G905" i="3"/>
  <c r="F905" i="3"/>
  <c r="J904" i="3"/>
  <c r="K904" i="3" s="1"/>
  <c r="I904" i="3"/>
  <c r="G904" i="3"/>
  <c r="H904" i="3" s="1"/>
  <c r="F904" i="3"/>
  <c r="I903" i="3"/>
  <c r="H903" i="3"/>
  <c r="G903" i="3"/>
  <c r="J903" i="3" s="1"/>
  <c r="F903" i="3"/>
  <c r="I902" i="3"/>
  <c r="G902" i="3"/>
  <c r="F902" i="3"/>
  <c r="I901" i="3"/>
  <c r="G901" i="3"/>
  <c r="F901" i="3"/>
  <c r="J900" i="3"/>
  <c r="G900" i="3"/>
  <c r="H900" i="3" s="1"/>
  <c r="F900" i="3"/>
  <c r="I900" i="3" s="1"/>
  <c r="K900" i="3" s="1"/>
  <c r="I899" i="3"/>
  <c r="H899" i="3"/>
  <c r="G899" i="3"/>
  <c r="J899" i="3" s="1"/>
  <c r="K899" i="3" s="1"/>
  <c r="F899" i="3"/>
  <c r="I898" i="3"/>
  <c r="G898" i="3"/>
  <c r="F898" i="3"/>
  <c r="I897" i="3"/>
  <c r="G897" i="3"/>
  <c r="F897" i="3"/>
  <c r="J896" i="3"/>
  <c r="G896" i="3"/>
  <c r="H896" i="3" s="1"/>
  <c r="F896" i="3"/>
  <c r="I896" i="3" s="1"/>
  <c r="K896" i="3" s="1"/>
  <c r="I895" i="3"/>
  <c r="H895" i="3"/>
  <c r="G895" i="3"/>
  <c r="J895" i="3" s="1"/>
  <c r="F895" i="3"/>
  <c r="I894" i="3"/>
  <c r="G894" i="3"/>
  <c r="F894" i="3"/>
  <c r="I893" i="3"/>
  <c r="G893" i="3"/>
  <c r="F893" i="3"/>
  <c r="J892" i="3"/>
  <c r="G892" i="3"/>
  <c r="H892" i="3" s="1"/>
  <c r="F892" i="3"/>
  <c r="I892" i="3" s="1"/>
  <c r="K892" i="3" s="1"/>
  <c r="I891" i="3"/>
  <c r="H891" i="3"/>
  <c r="G891" i="3"/>
  <c r="J891" i="3" s="1"/>
  <c r="K891" i="3" s="1"/>
  <c r="F891" i="3"/>
  <c r="I890" i="3"/>
  <c r="G890" i="3"/>
  <c r="F890" i="3"/>
  <c r="I889" i="3"/>
  <c r="G889" i="3"/>
  <c r="F889" i="3"/>
  <c r="J888" i="3"/>
  <c r="G888" i="3"/>
  <c r="H888" i="3" s="1"/>
  <c r="F888" i="3"/>
  <c r="I888" i="3" s="1"/>
  <c r="K888" i="3" s="1"/>
  <c r="I887" i="3"/>
  <c r="H887" i="3"/>
  <c r="G887" i="3"/>
  <c r="J887" i="3" s="1"/>
  <c r="F887" i="3"/>
  <c r="G886" i="3"/>
  <c r="F886" i="3"/>
  <c r="I886" i="3" s="1"/>
  <c r="G885" i="3"/>
  <c r="J885" i="3" s="1"/>
  <c r="F885" i="3"/>
  <c r="I885" i="3" s="1"/>
  <c r="K885" i="3" s="1"/>
  <c r="J884" i="3"/>
  <c r="K884" i="3" s="1"/>
  <c r="I884" i="3"/>
  <c r="G884" i="3"/>
  <c r="H884" i="3" s="1"/>
  <c r="F884" i="3"/>
  <c r="H883" i="3"/>
  <c r="G883" i="3"/>
  <c r="J883" i="3" s="1"/>
  <c r="K883" i="3" s="1"/>
  <c r="F883" i="3"/>
  <c r="I883" i="3" s="1"/>
  <c r="J882" i="3"/>
  <c r="G882" i="3"/>
  <c r="F882" i="3"/>
  <c r="J881" i="3"/>
  <c r="G881" i="3"/>
  <c r="F881" i="3"/>
  <c r="I881" i="3" s="1"/>
  <c r="K881" i="3" s="1"/>
  <c r="J880" i="3"/>
  <c r="K880" i="3" s="1"/>
  <c r="I880" i="3"/>
  <c r="G880" i="3"/>
  <c r="H880" i="3" s="1"/>
  <c r="F880" i="3"/>
  <c r="G879" i="3"/>
  <c r="J879" i="3" s="1"/>
  <c r="F879" i="3"/>
  <c r="I879" i="3" s="1"/>
  <c r="J878" i="3"/>
  <c r="G878" i="3"/>
  <c r="F878" i="3"/>
  <c r="J877" i="3"/>
  <c r="G877" i="3"/>
  <c r="F877" i="3"/>
  <c r="I877" i="3" s="1"/>
  <c r="K877" i="3" s="1"/>
  <c r="J876" i="3"/>
  <c r="K876" i="3" s="1"/>
  <c r="I876" i="3"/>
  <c r="G876" i="3"/>
  <c r="H876" i="3" s="1"/>
  <c r="F876" i="3"/>
  <c r="H875" i="3"/>
  <c r="G875" i="3"/>
  <c r="J875" i="3" s="1"/>
  <c r="F875" i="3"/>
  <c r="I875" i="3" s="1"/>
  <c r="J874" i="3"/>
  <c r="G874" i="3"/>
  <c r="F874" i="3"/>
  <c r="K873" i="3"/>
  <c r="J873" i="3"/>
  <c r="G873" i="3"/>
  <c r="F873" i="3"/>
  <c r="I873" i="3" s="1"/>
  <c r="J872" i="3"/>
  <c r="I872" i="3"/>
  <c r="G872" i="3"/>
  <c r="H872" i="3" s="1"/>
  <c r="F872" i="3"/>
  <c r="H871" i="3"/>
  <c r="G871" i="3"/>
  <c r="J871" i="3" s="1"/>
  <c r="K871" i="3" s="1"/>
  <c r="F871" i="3"/>
  <c r="I871" i="3" s="1"/>
  <c r="J870" i="3"/>
  <c r="G870" i="3"/>
  <c r="F870" i="3"/>
  <c r="K869" i="3"/>
  <c r="J869" i="3"/>
  <c r="G869" i="3"/>
  <c r="F869" i="3"/>
  <c r="I869" i="3" s="1"/>
  <c r="J868" i="3"/>
  <c r="K868" i="3" s="1"/>
  <c r="I868" i="3"/>
  <c r="G868" i="3"/>
  <c r="H868" i="3" s="1"/>
  <c r="F868" i="3"/>
  <c r="H867" i="3"/>
  <c r="G867" i="3"/>
  <c r="J867" i="3" s="1"/>
  <c r="K867" i="3" s="1"/>
  <c r="F867" i="3"/>
  <c r="I867" i="3" s="1"/>
  <c r="J866" i="3"/>
  <c r="G866" i="3"/>
  <c r="F866" i="3"/>
  <c r="J865" i="3"/>
  <c r="G865" i="3"/>
  <c r="F865" i="3"/>
  <c r="I865" i="3" s="1"/>
  <c r="K865" i="3" s="1"/>
  <c r="J864" i="3"/>
  <c r="K864" i="3" s="1"/>
  <c r="I864" i="3"/>
  <c r="G864" i="3"/>
  <c r="H864" i="3" s="1"/>
  <c r="F864" i="3"/>
  <c r="G863" i="3"/>
  <c r="J863" i="3" s="1"/>
  <c r="F863" i="3"/>
  <c r="I863" i="3" s="1"/>
  <c r="J862" i="3"/>
  <c r="G862" i="3"/>
  <c r="F862" i="3"/>
  <c r="J861" i="3"/>
  <c r="G861" i="3"/>
  <c r="F861" i="3"/>
  <c r="I861" i="3" s="1"/>
  <c r="K861" i="3" s="1"/>
  <c r="J860" i="3"/>
  <c r="K860" i="3" s="1"/>
  <c r="I860" i="3"/>
  <c r="G860" i="3"/>
  <c r="H860" i="3" s="1"/>
  <c r="F860" i="3"/>
  <c r="H859" i="3"/>
  <c r="G859" i="3"/>
  <c r="J859" i="3" s="1"/>
  <c r="K859" i="3" s="1"/>
  <c r="F859" i="3"/>
  <c r="I859" i="3" s="1"/>
  <c r="J858" i="3"/>
  <c r="G858" i="3"/>
  <c r="F858" i="3"/>
  <c r="K857" i="3"/>
  <c r="J857" i="3"/>
  <c r="G857" i="3"/>
  <c r="F857" i="3"/>
  <c r="I857" i="3" s="1"/>
  <c r="J856" i="3"/>
  <c r="I856" i="3"/>
  <c r="G856" i="3"/>
  <c r="H856" i="3" s="1"/>
  <c r="F856" i="3"/>
  <c r="H855" i="3"/>
  <c r="G855" i="3"/>
  <c r="J855" i="3" s="1"/>
  <c r="K855" i="3" s="1"/>
  <c r="F855" i="3"/>
  <c r="I855" i="3" s="1"/>
  <c r="J854" i="3"/>
  <c r="G854" i="3"/>
  <c r="F854" i="3"/>
  <c r="K853" i="3"/>
  <c r="J853" i="3"/>
  <c r="G853" i="3"/>
  <c r="F853" i="3"/>
  <c r="I853" i="3" s="1"/>
  <c r="J852" i="3"/>
  <c r="K852" i="3" s="1"/>
  <c r="I852" i="3"/>
  <c r="G852" i="3"/>
  <c r="H852" i="3" s="1"/>
  <c r="F852" i="3"/>
  <c r="H851" i="3"/>
  <c r="G851" i="3"/>
  <c r="J851" i="3" s="1"/>
  <c r="K851" i="3" s="1"/>
  <c r="F851" i="3"/>
  <c r="I851" i="3" s="1"/>
  <c r="J850" i="3"/>
  <c r="G850" i="3"/>
  <c r="F850" i="3"/>
  <c r="J849" i="3"/>
  <c r="G849" i="3"/>
  <c r="F849" i="3"/>
  <c r="I849" i="3" s="1"/>
  <c r="K849" i="3" s="1"/>
  <c r="J848" i="3"/>
  <c r="K848" i="3" s="1"/>
  <c r="I848" i="3"/>
  <c r="G848" i="3"/>
  <c r="H848" i="3" s="1"/>
  <c r="F848" i="3"/>
  <c r="G847" i="3"/>
  <c r="J847" i="3" s="1"/>
  <c r="F847" i="3"/>
  <c r="I847" i="3" s="1"/>
  <c r="J846" i="3"/>
  <c r="G846" i="3"/>
  <c r="F846" i="3"/>
  <c r="J845" i="3"/>
  <c r="G845" i="3"/>
  <c r="F845" i="3"/>
  <c r="I845" i="3" s="1"/>
  <c r="K845" i="3" s="1"/>
  <c r="J844" i="3"/>
  <c r="K844" i="3" s="1"/>
  <c r="I844" i="3"/>
  <c r="G844" i="3"/>
  <c r="H844" i="3" s="1"/>
  <c r="F844" i="3"/>
  <c r="H843" i="3"/>
  <c r="G843" i="3"/>
  <c r="J843" i="3" s="1"/>
  <c r="K843" i="3" s="1"/>
  <c r="F843" i="3"/>
  <c r="I843" i="3" s="1"/>
  <c r="J842" i="3"/>
  <c r="G842" i="3"/>
  <c r="F842" i="3"/>
  <c r="K841" i="3"/>
  <c r="J841" i="3"/>
  <c r="G841" i="3"/>
  <c r="F841" i="3"/>
  <c r="I841" i="3" s="1"/>
  <c r="J840" i="3"/>
  <c r="I840" i="3"/>
  <c r="G840" i="3"/>
  <c r="H840" i="3" s="1"/>
  <c r="F840" i="3"/>
  <c r="H839" i="3"/>
  <c r="G839" i="3"/>
  <c r="J839" i="3" s="1"/>
  <c r="K839" i="3" s="1"/>
  <c r="F839" i="3"/>
  <c r="I839" i="3" s="1"/>
  <c r="J838" i="3"/>
  <c r="G838" i="3"/>
  <c r="F838" i="3"/>
  <c r="K837" i="3"/>
  <c r="J837" i="3"/>
  <c r="G837" i="3"/>
  <c r="F837" i="3"/>
  <c r="I837" i="3" s="1"/>
  <c r="J836" i="3"/>
  <c r="K836" i="3" s="1"/>
  <c r="I836" i="3"/>
  <c r="G836" i="3"/>
  <c r="H836" i="3" s="1"/>
  <c r="F836" i="3"/>
  <c r="H835" i="3"/>
  <c r="G835" i="3"/>
  <c r="J835" i="3" s="1"/>
  <c r="K835" i="3" s="1"/>
  <c r="F835" i="3"/>
  <c r="I835" i="3" s="1"/>
  <c r="J834" i="3"/>
  <c r="G834" i="3"/>
  <c r="F834" i="3"/>
  <c r="I823" i="3"/>
  <c r="I824" i="3" s="1"/>
  <c r="F823" i="3"/>
  <c r="F824" i="3" s="1"/>
  <c r="G819" i="3"/>
  <c r="F819" i="3"/>
  <c r="I819" i="3" s="1"/>
  <c r="G817" i="3"/>
  <c r="G816" i="3"/>
  <c r="J815" i="3"/>
  <c r="G815" i="3"/>
  <c r="I814" i="3"/>
  <c r="F814" i="3"/>
  <c r="G813" i="3"/>
  <c r="J813" i="3" s="1"/>
  <c r="E820" i="3"/>
  <c r="G809" i="3"/>
  <c r="K807" i="3"/>
  <c r="I807" i="3"/>
  <c r="H807" i="3"/>
  <c r="F807" i="3"/>
  <c r="G807" i="3"/>
  <c r="J807" i="3" s="1"/>
  <c r="G806" i="3"/>
  <c r="F806" i="3"/>
  <c r="I806" i="3" s="1"/>
  <c r="J805" i="3"/>
  <c r="K805" i="3" s="1"/>
  <c r="I805" i="3"/>
  <c r="F805" i="3"/>
  <c r="G805" i="3"/>
  <c r="J803" i="3"/>
  <c r="G803" i="3"/>
  <c r="G799" i="3"/>
  <c r="J799" i="3" s="1"/>
  <c r="I798" i="3"/>
  <c r="F798" i="3"/>
  <c r="F797" i="3"/>
  <c r="I797" i="3" s="1"/>
  <c r="G797" i="3"/>
  <c r="J797" i="3" s="1"/>
  <c r="G793" i="3"/>
  <c r="F793" i="3"/>
  <c r="I793" i="3" s="1"/>
  <c r="J788" i="3"/>
  <c r="K788" i="3" s="1"/>
  <c r="I788" i="3"/>
  <c r="H788" i="3"/>
  <c r="G788" i="3"/>
  <c r="F788" i="3"/>
  <c r="I787" i="3"/>
  <c r="G787" i="3"/>
  <c r="J787" i="3" s="1"/>
  <c r="K787" i="3" s="1"/>
  <c r="F787" i="3"/>
  <c r="G786" i="3"/>
  <c r="F786" i="3"/>
  <c r="I786" i="3" s="1"/>
  <c r="G784" i="3"/>
  <c r="J783" i="3"/>
  <c r="K783" i="3" s="1"/>
  <c r="G783" i="3"/>
  <c r="F783" i="3"/>
  <c r="I783" i="3" s="1"/>
  <c r="J782" i="3"/>
  <c r="H782" i="3"/>
  <c r="G782" i="3"/>
  <c r="F782" i="3"/>
  <c r="I782" i="3" s="1"/>
  <c r="F778" i="3"/>
  <c r="I778" i="3" s="1"/>
  <c r="G778" i="3"/>
  <c r="G777" i="3"/>
  <c r="J777" i="3" s="1"/>
  <c r="H776" i="3"/>
  <c r="G776" i="3"/>
  <c r="J776" i="3" s="1"/>
  <c r="F776" i="3"/>
  <c r="I776" i="3" s="1"/>
  <c r="K776" i="3" s="1"/>
  <c r="F775" i="3"/>
  <c r="I775" i="3" s="1"/>
  <c r="G775" i="3"/>
  <c r="F774" i="3"/>
  <c r="I774" i="3" s="1"/>
  <c r="G774" i="3"/>
  <c r="J773" i="3"/>
  <c r="G773" i="3"/>
  <c r="G772" i="3"/>
  <c r="G779" i="3" s="1"/>
  <c r="G767" i="3"/>
  <c r="I766" i="3"/>
  <c r="G766" i="3"/>
  <c r="J766" i="3" s="1"/>
  <c r="K766" i="3" s="1"/>
  <c r="F766" i="3"/>
  <c r="G765" i="3"/>
  <c r="F765" i="3"/>
  <c r="I765" i="3" s="1"/>
  <c r="J763" i="3"/>
  <c r="G763" i="3"/>
  <c r="F762" i="3"/>
  <c r="I762" i="3" s="1"/>
  <c r="J761" i="3"/>
  <c r="K761" i="3" s="1"/>
  <c r="H761" i="3"/>
  <c r="G761" i="3"/>
  <c r="F761" i="3"/>
  <c r="I761" i="3" s="1"/>
  <c r="G760" i="3"/>
  <c r="F760" i="3"/>
  <c r="I760" i="3" s="1"/>
  <c r="G758" i="3"/>
  <c r="J757" i="3"/>
  <c r="K757" i="3" s="1"/>
  <c r="G757" i="3"/>
  <c r="F757" i="3"/>
  <c r="I757" i="3" s="1"/>
  <c r="G756" i="3"/>
  <c r="F756" i="3"/>
  <c r="I756" i="3" s="1"/>
  <c r="K754" i="3"/>
  <c r="J754" i="3"/>
  <c r="G754" i="3"/>
  <c r="F754" i="3"/>
  <c r="I754" i="3" s="1"/>
  <c r="J753" i="3"/>
  <c r="K753" i="3" s="1"/>
  <c r="I753" i="3"/>
  <c r="F753" i="3"/>
  <c r="G753" i="3"/>
  <c r="H753" i="3" s="1"/>
  <c r="I752" i="3"/>
  <c r="H752" i="3"/>
  <c r="G752" i="3"/>
  <c r="J752" i="3" s="1"/>
  <c r="K752" i="3" s="1"/>
  <c r="F752" i="3"/>
  <c r="H751" i="3"/>
  <c r="G751" i="3"/>
  <c r="J751" i="3" s="1"/>
  <c r="K751" i="3" s="1"/>
  <c r="F751" i="3"/>
  <c r="I751" i="3" s="1"/>
  <c r="G750" i="3"/>
  <c r="F750" i="3"/>
  <c r="I750" i="3" s="1"/>
  <c r="G749" i="3"/>
  <c r="G741" i="3"/>
  <c r="J740" i="3"/>
  <c r="K740" i="3" s="1"/>
  <c r="I740" i="3"/>
  <c r="H740" i="3"/>
  <c r="G740" i="3"/>
  <c r="F740" i="3"/>
  <c r="I739" i="3"/>
  <c r="H739" i="3"/>
  <c r="G739" i="3"/>
  <c r="J739" i="3" s="1"/>
  <c r="K739" i="3" s="1"/>
  <c r="F739" i="3"/>
  <c r="H738" i="3"/>
  <c r="G738" i="3"/>
  <c r="J738" i="3" s="1"/>
  <c r="K738" i="3" s="1"/>
  <c r="F738" i="3"/>
  <c r="I738" i="3" s="1"/>
  <c r="G737" i="3"/>
  <c r="F737" i="3"/>
  <c r="I737" i="3" s="1"/>
  <c r="G736" i="3"/>
  <c r="F734" i="3"/>
  <c r="I734" i="3" s="1"/>
  <c r="G734" i="3"/>
  <c r="J733" i="3"/>
  <c r="G733" i="3"/>
  <c r="J732" i="3"/>
  <c r="K732" i="3" s="1"/>
  <c r="I732" i="3"/>
  <c r="H732" i="3"/>
  <c r="G732" i="3"/>
  <c r="F732" i="3"/>
  <c r="I731" i="3"/>
  <c r="G731" i="3"/>
  <c r="J731" i="3" s="1"/>
  <c r="F731" i="3"/>
  <c r="G730" i="3"/>
  <c r="J730" i="3" s="1"/>
  <c r="K730" i="3" s="1"/>
  <c r="F730" i="3"/>
  <c r="I730" i="3" s="1"/>
  <c r="G729" i="3"/>
  <c r="F729" i="3"/>
  <c r="I729" i="3" s="1"/>
  <c r="J728" i="3"/>
  <c r="G728" i="3"/>
  <c r="F728" i="3"/>
  <c r="J727" i="3"/>
  <c r="K727" i="3" s="1"/>
  <c r="F727" i="3"/>
  <c r="I727" i="3" s="1"/>
  <c r="G727" i="3"/>
  <c r="H727" i="3" s="1"/>
  <c r="G726" i="3"/>
  <c r="J725" i="3"/>
  <c r="I725" i="3"/>
  <c r="H725" i="3"/>
  <c r="G725" i="3"/>
  <c r="F725" i="3"/>
  <c r="I724" i="3"/>
  <c r="H724" i="3"/>
  <c r="G724" i="3"/>
  <c r="J724" i="3" s="1"/>
  <c r="F724" i="3"/>
  <c r="H723" i="3"/>
  <c r="G723" i="3"/>
  <c r="J723" i="3" s="1"/>
  <c r="F723" i="3"/>
  <c r="I723" i="3" s="1"/>
  <c r="G722" i="3"/>
  <c r="F722" i="3"/>
  <c r="I722" i="3" s="1"/>
  <c r="F721" i="3"/>
  <c r="I721" i="3" s="1"/>
  <c r="G721" i="3"/>
  <c r="K719" i="3"/>
  <c r="J719" i="3"/>
  <c r="I719" i="3"/>
  <c r="F719" i="3"/>
  <c r="G719" i="3"/>
  <c r="H719" i="3" s="1"/>
  <c r="G718" i="3"/>
  <c r="J718" i="3" s="1"/>
  <c r="J717" i="3"/>
  <c r="K717" i="3" s="1"/>
  <c r="I717" i="3"/>
  <c r="H717" i="3"/>
  <c r="G717" i="3"/>
  <c r="F717" i="3"/>
  <c r="I716" i="3"/>
  <c r="G716" i="3"/>
  <c r="J716" i="3" s="1"/>
  <c r="K716" i="3" s="1"/>
  <c r="F716" i="3"/>
  <c r="G714" i="3"/>
  <c r="F714" i="3"/>
  <c r="I714" i="3" s="1"/>
  <c r="G713" i="3"/>
  <c r="J711" i="3"/>
  <c r="G711" i="3"/>
  <c r="J710" i="3"/>
  <c r="I710" i="3"/>
  <c r="K710" i="3" s="1"/>
  <c r="H710" i="3"/>
  <c r="G710" i="3"/>
  <c r="F710" i="3"/>
  <c r="J709" i="3"/>
  <c r="G709" i="3"/>
  <c r="F709" i="3"/>
  <c r="G708" i="3"/>
  <c r="J708" i="3" s="1"/>
  <c r="F708" i="3"/>
  <c r="H708" i="3" s="1"/>
  <c r="G707" i="3"/>
  <c r="F707" i="3"/>
  <c r="I707" i="3" s="1"/>
  <c r="K706" i="3"/>
  <c r="J706" i="3"/>
  <c r="F706" i="3"/>
  <c r="I706" i="3" s="1"/>
  <c r="G706" i="3"/>
  <c r="J705" i="3"/>
  <c r="I705" i="3"/>
  <c r="K705" i="3" s="1"/>
  <c r="G705" i="3"/>
  <c r="H705" i="3" s="1"/>
  <c r="J704" i="3"/>
  <c r="K704" i="3" s="1"/>
  <c r="I704" i="3"/>
  <c r="H704" i="3"/>
  <c r="G704" i="3"/>
  <c r="F704" i="3"/>
  <c r="I703" i="3"/>
  <c r="H703" i="3"/>
  <c r="G703" i="3"/>
  <c r="J703" i="3" s="1"/>
  <c r="F703" i="3"/>
  <c r="G701" i="3"/>
  <c r="F701" i="3"/>
  <c r="I701" i="3" s="1"/>
  <c r="J700" i="3"/>
  <c r="G700" i="3"/>
  <c r="F700" i="3"/>
  <c r="J699" i="3"/>
  <c r="K699" i="3" s="1"/>
  <c r="I699" i="3"/>
  <c r="H699" i="3"/>
  <c r="F699" i="3"/>
  <c r="G699" i="3"/>
  <c r="J698" i="3"/>
  <c r="I698" i="3"/>
  <c r="H698" i="3"/>
  <c r="G698" i="3"/>
  <c r="F698" i="3"/>
  <c r="G697" i="3"/>
  <c r="F697" i="3"/>
  <c r="I697" i="3" s="1"/>
  <c r="J696" i="3"/>
  <c r="K696" i="3" s="1"/>
  <c r="G696" i="3"/>
  <c r="F696" i="3"/>
  <c r="I696" i="3" s="1"/>
  <c r="I695" i="3"/>
  <c r="G695" i="3"/>
  <c r="F695" i="3"/>
  <c r="J694" i="3"/>
  <c r="G694" i="3"/>
  <c r="F694" i="3"/>
  <c r="K693" i="3"/>
  <c r="J693" i="3"/>
  <c r="I693" i="3"/>
  <c r="H693" i="3"/>
  <c r="F693" i="3"/>
  <c r="G693" i="3"/>
  <c r="J692" i="3"/>
  <c r="K692" i="3" s="1"/>
  <c r="I692" i="3"/>
  <c r="H692" i="3"/>
  <c r="G692" i="3"/>
  <c r="F692" i="3"/>
  <c r="F691" i="3"/>
  <c r="I691" i="3" s="1"/>
  <c r="J690" i="3"/>
  <c r="K690" i="3" s="1"/>
  <c r="H690" i="3"/>
  <c r="G690" i="3"/>
  <c r="F690" i="3"/>
  <c r="I690" i="3" s="1"/>
  <c r="J689" i="3"/>
  <c r="K689" i="3" s="1"/>
  <c r="H689" i="3"/>
  <c r="F689" i="3"/>
  <c r="I689" i="3" s="1"/>
  <c r="G689" i="3"/>
  <c r="J687" i="3"/>
  <c r="K687" i="3" s="1"/>
  <c r="I687" i="3"/>
  <c r="H687" i="3"/>
  <c r="G687" i="3"/>
  <c r="F687" i="3"/>
  <c r="I686" i="3"/>
  <c r="H686" i="3"/>
  <c r="G686" i="3"/>
  <c r="J686" i="3" s="1"/>
  <c r="F686" i="3"/>
  <c r="G685" i="3"/>
  <c r="F685" i="3"/>
  <c r="I685" i="3" s="1"/>
  <c r="K683" i="3"/>
  <c r="J683" i="3"/>
  <c r="G683" i="3"/>
  <c r="F683" i="3"/>
  <c r="I683" i="3" s="1"/>
  <c r="J682" i="3"/>
  <c r="K682" i="3" s="1"/>
  <c r="I682" i="3"/>
  <c r="H682" i="3"/>
  <c r="F682" i="3"/>
  <c r="G682" i="3"/>
  <c r="G681" i="3"/>
  <c r="J681" i="3" s="1"/>
  <c r="K681" i="3" s="1"/>
  <c r="F681" i="3"/>
  <c r="I681" i="3" s="1"/>
  <c r="F680" i="3"/>
  <c r="I680" i="3" s="1"/>
  <c r="F679" i="3"/>
  <c r="I679" i="3" s="1"/>
  <c r="G679" i="3"/>
  <c r="K677" i="3"/>
  <c r="J677" i="3"/>
  <c r="I677" i="3"/>
  <c r="H677" i="3"/>
  <c r="G677" i="3"/>
  <c r="F677" i="3"/>
  <c r="J676" i="3"/>
  <c r="G676" i="3"/>
  <c r="F676" i="3"/>
  <c r="H676" i="3" s="1"/>
  <c r="J675" i="3"/>
  <c r="K675" i="3" s="1"/>
  <c r="I675" i="3"/>
  <c r="H675" i="3"/>
  <c r="G675" i="3"/>
  <c r="F675" i="3"/>
  <c r="I674" i="3"/>
  <c r="G674" i="3"/>
  <c r="J674" i="3" s="1"/>
  <c r="K674" i="3" s="1"/>
  <c r="F674" i="3"/>
  <c r="G673" i="3"/>
  <c r="F673" i="3"/>
  <c r="G668" i="3"/>
  <c r="J666" i="3"/>
  <c r="K666" i="3" s="1"/>
  <c r="I666" i="3"/>
  <c r="H666" i="3"/>
  <c r="G666" i="3"/>
  <c r="F666" i="3"/>
  <c r="J665" i="3"/>
  <c r="K665" i="3" s="1"/>
  <c r="I665" i="3"/>
  <c r="G665" i="3"/>
  <c r="F665" i="3"/>
  <c r="H665" i="3" s="1"/>
  <c r="J664" i="3"/>
  <c r="I664" i="3"/>
  <c r="H664" i="3"/>
  <c r="G664" i="3"/>
  <c r="F664" i="3"/>
  <c r="I663" i="3"/>
  <c r="H663" i="3"/>
  <c r="G663" i="3"/>
  <c r="J663" i="3" s="1"/>
  <c r="F663" i="3"/>
  <c r="G662" i="3"/>
  <c r="J662" i="3" s="1"/>
  <c r="F662" i="3"/>
  <c r="I662" i="3" s="1"/>
  <c r="G661" i="3"/>
  <c r="F660" i="3"/>
  <c r="I660" i="3" s="1"/>
  <c r="G660" i="3"/>
  <c r="K658" i="3"/>
  <c r="J658" i="3"/>
  <c r="I658" i="3"/>
  <c r="H658" i="3"/>
  <c r="G658" i="3"/>
  <c r="F658" i="3"/>
  <c r="J657" i="3"/>
  <c r="G657" i="3"/>
  <c r="F657" i="3"/>
  <c r="H657" i="3" s="1"/>
  <c r="J656" i="3"/>
  <c r="K656" i="3" s="1"/>
  <c r="I656" i="3"/>
  <c r="H656" i="3"/>
  <c r="G656" i="3"/>
  <c r="F656" i="3"/>
  <c r="G655" i="3"/>
  <c r="F655" i="3"/>
  <c r="I655" i="3" s="1"/>
  <c r="G654" i="3"/>
  <c r="J654" i="3" s="1"/>
  <c r="K654" i="3" s="1"/>
  <c r="F654" i="3"/>
  <c r="I654" i="3" s="1"/>
  <c r="F652" i="3"/>
  <c r="I652" i="3" s="1"/>
  <c r="G652" i="3"/>
  <c r="J650" i="3"/>
  <c r="K650" i="3" s="1"/>
  <c r="I650" i="3"/>
  <c r="H650" i="3"/>
  <c r="G650" i="3"/>
  <c r="F650" i="3"/>
  <c r="J649" i="3"/>
  <c r="G649" i="3"/>
  <c r="F649" i="3"/>
  <c r="J648" i="3"/>
  <c r="K648" i="3" s="1"/>
  <c r="I648" i="3"/>
  <c r="H648" i="3"/>
  <c r="G648" i="3"/>
  <c r="F648" i="3"/>
  <c r="I647" i="3"/>
  <c r="H647" i="3"/>
  <c r="G647" i="3"/>
  <c r="J647" i="3" s="1"/>
  <c r="F647" i="3"/>
  <c r="G646" i="3"/>
  <c r="J646" i="3" s="1"/>
  <c r="K646" i="3" s="1"/>
  <c r="F646" i="3"/>
  <c r="I646" i="3" s="1"/>
  <c r="F645" i="3"/>
  <c r="I645" i="3" s="1"/>
  <c r="G645" i="3"/>
  <c r="G644" i="3"/>
  <c r="J642" i="3"/>
  <c r="K642" i="3" s="1"/>
  <c r="I642" i="3"/>
  <c r="H642" i="3"/>
  <c r="G642" i="3"/>
  <c r="F642" i="3"/>
  <c r="K641" i="3"/>
  <c r="J641" i="3"/>
  <c r="I641" i="3"/>
  <c r="G641" i="3"/>
  <c r="H641" i="3" s="1"/>
  <c r="F641" i="3"/>
  <c r="J640" i="3"/>
  <c r="G640" i="3"/>
  <c r="I639" i="3"/>
  <c r="H639" i="3"/>
  <c r="G639" i="3"/>
  <c r="J639" i="3" s="1"/>
  <c r="K639" i="3" s="1"/>
  <c r="F639" i="3"/>
  <c r="H638" i="3"/>
  <c r="G638" i="3"/>
  <c r="J638" i="3" s="1"/>
  <c r="K638" i="3" s="1"/>
  <c r="F638" i="3"/>
  <c r="I638" i="3" s="1"/>
  <c r="F637" i="3"/>
  <c r="I637" i="3" s="1"/>
  <c r="G637" i="3"/>
  <c r="G636" i="3"/>
  <c r="J634" i="3"/>
  <c r="K634" i="3" s="1"/>
  <c r="I634" i="3"/>
  <c r="G634" i="3"/>
  <c r="H634" i="3" s="1"/>
  <c r="F634" i="3"/>
  <c r="K633" i="3"/>
  <c r="J633" i="3"/>
  <c r="I633" i="3"/>
  <c r="G633" i="3"/>
  <c r="H633" i="3" s="1"/>
  <c r="F633" i="3"/>
  <c r="G632" i="3"/>
  <c r="J632" i="3" s="1"/>
  <c r="G631" i="3"/>
  <c r="F631" i="3"/>
  <c r="I631" i="3" s="1"/>
  <c r="G630" i="3"/>
  <c r="J630" i="3" s="1"/>
  <c r="F630" i="3"/>
  <c r="I630" i="3" s="1"/>
  <c r="G627" i="3"/>
  <c r="F627" i="3"/>
  <c r="E627" i="3"/>
  <c r="F624" i="3"/>
  <c r="E624" i="3"/>
  <c r="K623" i="3"/>
  <c r="J623" i="3"/>
  <c r="I623" i="3"/>
  <c r="H623" i="3"/>
  <c r="G623" i="3"/>
  <c r="F623" i="3"/>
  <c r="J622" i="3"/>
  <c r="I622" i="3"/>
  <c r="K622" i="3" s="1"/>
  <c r="G622" i="3"/>
  <c r="H622" i="3" s="1"/>
  <c r="F622" i="3"/>
  <c r="G613" i="3"/>
  <c r="F613" i="3"/>
  <c r="I613" i="3" s="1"/>
  <c r="K612" i="3"/>
  <c r="J612" i="3"/>
  <c r="I612" i="3"/>
  <c r="H612" i="3"/>
  <c r="G612" i="3"/>
  <c r="F612" i="3"/>
  <c r="K611" i="3"/>
  <c r="J611" i="3"/>
  <c r="I611" i="3"/>
  <c r="G611" i="3"/>
  <c r="H611" i="3" s="1"/>
  <c r="F611" i="3"/>
  <c r="I610" i="3"/>
  <c r="G610" i="3"/>
  <c r="J610" i="3" s="1"/>
  <c r="K610" i="3" s="1"/>
  <c r="F610" i="3"/>
  <c r="G609" i="3"/>
  <c r="F609" i="3"/>
  <c r="I609" i="3" s="1"/>
  <c r="E605" i="3"/>
  <c r="K604" i="3"/>
  <c r="J604" i="3"/>
  <c r="I604" i="3"/>
  <c r="G604" i="3"/>
  <c r="H604" i="3" s="1"/>
  <c r="F604" i="3"/>
  <c r="I603" i="3"/>
  <c r="G603" i="3"/>
  <c r="J603" i="3" s="1"/>
  <c r="K603" i="3" s="1"/>
  <c r="F603" i="3"/>
  <c r="G602" i="3"/>
  <c r="F602" i="3"/>
  <c r="I602" i="3" s="1"/>
  <c r="K601" i="3"/>
  <c r="J601" i="3"/>
  <c r="I601" i="3"/>
  <c r="H601" i="3"/>
  <c r="G601" i="3"/>
  <c r="F601" i="3"/>
  <c r="K600" i="3"/>
  <c r="J600" i="3"/>
  <c r="I600" i="3"/>
  <c r="G600" i="3"/>
  <c r="H600" i="3" s="1"/>
  <c r="F600" i="3"/>
  <c r="I599" i="3"/>
  <c r="H599" i="3"/>
  <c r="G599" i="3"/>
  <c r="J599" i="3" s="1"/>
  <c r="K599" i="3" s="1"/>
  <c r="F599" i="3"/>
  <c r="G598" i="3"/>
  <c r="F598" i="3"/>
  <c r="I598" i="3" s="1"/>
  <c r="K597" i="3"/>
  <c r="J597" i="3"/>
  <c r="I597" i="3"/>
  <c r="H597" i="3"/>
  <c r="G597" i="3"/>
  <c r="F597" i="3"/>
  <c r="F605" i="3" s="1"/>
  <c r="E594" i="3"/>
  <c r="J593" i="3"/>
  <c r="I593" i="3"/>
  <c r="H593" i="3"/>
  <c r="G593" i="3"/>
  <c r="F593" i="3"/>
  <c r="G592" i="3"/>
  <c r="F592" i="3"/>
  <c r="I592" i="3" s="1"/>
  <c r="J591" i="3"/>
  <c r="G591" i="3"/>
  <c r="H591" i="3" s="1"/>
  <c r="F591" i="3"/>
  <c r="I591" i="3" s="1"/>
  <c r="K590" i="3"/>
  <c r="J590" i="3"/>
  <c r="I590" i="3"/>
  <c r="G590" i="3"/>
  <c r="H590" i="3" s="1"/>
  <c r="F590" i="3"/>
  <c r="J589" i="3"/>
  <c r="I589" i="3"/>
  <c r="H589" i="3"/>
  <c r="G589" i="3"/>
  <c r="F589" i="3"/>
  <c r="G588" i="3"/>
  <c r="F588" i="3"/>
  <c r="I588" i="3" s="1"/>
  <c r="J587" i="3"/>
  <c r="G587" i="3"/>
  <c r="H587" i="3" s="1"/>
  <c r="F587" i="3"/>
  <c r="I587" i="3" s="1"/>
  <c r="K586" i="3"/>
  <c r="J586" i="3"/>
  <c r="I586" i="3"/>
  <c r="G586" i="3"/>
  <c r="H586" i="3" s="1"/>
  <c r="F586" i="3"/>
  <c r="J585" i="3"/>
  <c r="I585" i="3"/>
  <c r="H585" i="3"/>
  <c r="G585" i="3"/>
  <c r="F585" i="3"/>
  <c r="G584" i="3"/>
  <c r="F584" i="3"/>
  <c r="I584" i="3" s="1"/>
  <c r="J583" i="3"/>
  <c r="G583" i="3"/>
  <c r="H583" i="3" s="1"/>
  <c r="F583" i="3"/>
  <c r="I583" i="3" s="1"/>
  <c r="K582" i="3"/>
  <c r="J582" i="3"/>
  <c r="I582" i="3"/>
  <c r="G582" i="3"/>
  <c r="H582" i="3" s="1"/>
  <c r="F582" i="3"/>
  <c r="J581" i="3"/>
  <c r="I581" i="3"/>
  <c r="H581" i="3"/>
  <c r="G581" i="3"/>
  <c r="F581" i="3"/>
  <c r="G580" i="3"/>
  <c r="F580" i="3"/>
  <c r="E577" i="3"/>
  <c r="K576" i="3"/>
  <c r="J576" i="3"/>
  <c r="I576" i="3"/>
  <c r="H576" i="3"/>
  <c r="G576" i="3"/>
  <c r="F576" i="3"/>
  <c r="J575" i="3"/>
  <c r="K575" i="3" s="1"/>
  <c r="I575" i="3"/>
  <c r="G575" i="3"/>
  <c r="H575" i="3" s="1"/>
  <c r="F575" i="3"/>
  <c r="I574" i="3"/>
  <c r="H574" i="3"/>
  <c r="G574" i="3"/>
  <c r="J574" i="3" s="1"/>
  <c r="K574" i="3" s="1"/>
  <c r="F574" i="3"/>
  <c r="J573" i="3"/>
  <c r="K573" i="3" s="1"/>
  <c r="G573" i="3"/>
  <c r="H573" i="3" s="1"/>
  <c r="F573" i="3"/>
  <c r="I573" i="3" s="1"/>
  <c r="K572" i="3"/>
  <c r="J572" i="3"/>
  <c r="I572" i="3"/>
  <c r="H572" i="3"/>
  <c r="G572" i="3"/>
  <c r="F572" i="3"/>
  <c r="J571" i="3"/>
  <c r="G571" i="3"/>
  <c r="F571" i="3"/>
  <c r="F562" i="3"/>
  <c r="I562" i="3" s="1"/>
  <c r="G561" i="3"/>
  <c r="J559" i="3"/>
  <c r="K559" i="3" s="1"/>
  <c r="G559" i="3"/>
  <c r="H559" i="3" s="1"/>
  <c r="F559" i="3"/>
  <c r="I559" i="3" s="1"/>
  <c r="I558" i="3"/>
  <c r="F558" i="3"/>
  <c r="G558" i="3"/>
  <c r="J558" i="3" s="1"/>
  <c r="H556" i="3"/>
  <c r="G556" i="3"/>
  <c r="J556" i="3" s="1"/>
  <c r="F556" i="3"/>
  <c r="I556" i="3" s="1"/>
  <c r="K555" i="3"/>
  <c r="H555" i="3"/>
  <c r="G555" i="3"/>
  <c r="J555" i="3" s="1"/>
  <c r="F555" i="3"/>
  <c r="I555" i="3" s="1"/>
  <c r="G554" i="3"/>
  <c r="H554" i="3" s="1"/>
  <c r="F554" i="3"/>
  <c r="I554" i="3" s="1"/>
  <c r="I553" i="3"/>
  <c r="F553" i="3"/>
  <c r="G553" i="3"/>
  <c r="F552" i="3"/>
  <c r="I552" i="3" s="1"/>
  <c r="G551" i="3"/>
  <c r="F551" i="3"/>
  <c r="I551" i="3" s="1"/>
  <c r="F550" i="3"/>
  <c r="I550" i="3" s="1"/>
  <c r="G550" i="3"/>
  <c r="I548" i="3"/>
  <c r="H548" i="3"/>
  <c r="G548" i="3"/>
  <c r="J548" i="3" s="1"/>
  <c r="K548" i="3" s="1"/>
  <c r="F548" i="3"/>
  <c r="J547" i="3"/>
  <c r="G547" i="3"/>
  <c r="F547" i="3"/>
  <c r="J546" i="3"/>
  <c r="K546" i="3" s="1"/>
  <c r="I546" i="3"/>
  <c r="G546" i="3"/>
  <c r="H546" i="3" s="1"/>
  <c r="F546" i="3"/>
  <c r="I545" i="3"/>
  <c r="F545" i="3"/>
  <c r="G545" i="3"/>
  <c r="F544" i="3"/>
  <c r="I544" i="3" s="1"/>
  <c r="G543" i="3"/>
  <c r="F543" i="3"/>
  <c r="I543" i="3" s="1"/>
  <c r="F542" i="3"/>
  <c r="I542" i="3" s="1"/>
  <c r="G542" i="3"/>
  <c r="I540" i="3"/>
  <c r="H540" i="3"/>
  <c r="G540" i="3"/>
  <c r="J540" i="3" s="1"/>
  <c r="K540" i="3" s="1"/>
  <c r="F540" i="3"/>
  <c r="J539" i="3"/>
  <c r="G539" i="3"/>
  <c r="F539" i="3"/>
  <c r="J538" i="3"/>
  <c r="K538" i="3" s="1"/>
  <c r="I538" i="3"/>
  <c r="G538" i="3"/>
  <c r="H538" i="3" s="1"/>
  <c r="F538" i="3"/>
  <c r="I537" i="3"/>
  <c r="F537" i="3"/>
  <c r="G537" i="3"/>
  <c r="F536" i="3"/>
  <c r="I536" i="3" s="1"/>
  <c r="G535" i="3"/>
  <c r="F535" i="3"/>
  <c r="I535" i="3" s="1"/>
  <c r="I530" i="3"/>
  <c r="H530" i="3"/>
  <c r="G530" i="3"/>
  <c r="J530" i="3" s="1"/>
  <c r="K530" i="3" s="1"/>
  <c r="F530" i="3"/>
  <c r="G529" i="3"/>
  <c r="J529" i="3" s="1"/>
  <c r="F529" i="3"/>
  <c r="J528" i="3"/>
  <c r="K528" i="3" s="1"/>
  <c r="G528" i="3"/>
  <c r="H528" i="3" s="1"/>
  <c r="F528" i="3"/>
  <c r="I528" i="3" s="1"/>
  <c r="I527" i="3"/>
  <c r="F527" i="3"/>
  <c r="G527" i="3"/>
  <c r="F526" i="3"/>
  <c r="I526" i="3" s="1"/>
  <c r="G525" i="3"/>
  <c r="F525" i="3"/>
  <c r="I525" i="3" s="1"/>
  <c r="F524" i="3"/>
  <c r="I524" i="3" s="1"/>
  <c r="G524" i="3"/>
  <c r="I522" i="3"/>
  <c r="H522" i="3"/>
  <c r="G522" i="3"/>
  <c r="J522" i="3" s="1"/>
  <c r="K522" i="3" s="1"/>
  <c r="F522" i="3"/>
  <c r="G521" i="3"/>
  <c r="J521" i="3" s="1"/>
  <c r="F521" i="3"/>
  <c r="J520" i="3"/>
  <c r="K520" i="3" s="1"/>
  <c r="G520" i="3"/>
  <c r="H520" i="3" s="1"/>
  <c r="F520" i="3"/>
  <c r="I520" i="3" s="1"/>
  <c r="I519" i="3"/>
  <c r="F519" i="3"/>
  <c r="G519" i="3"/>
  <c r="F518" i="3"/>
  <c r="I518" i="3" s="1"/>
  <c r="G517" i="3"/>
  <c r="F517" i="3"/>
  <c r="I517" i="3" s="1"/>
  <c r="F516" i="3"/>
  <c r="I516" i="3" s="1"/>
  <c r="G516" i="3"/>
  <c r="I514" i="3"/>
  <c r="H514" i="3"/>
  <c r="G514" i="3"/>
  <c r="J514" i="3" s="1"/>
  <c r="F514" i="3"/>
  <c r="G513" i="3"/>
  <c r="J513" i="3" s="1"/>
  <c r="F513" i="3"/>
  <c r="I513" i="3" s="1"/>
  <c r="K513" i="3" s="1"/>
  <c r="G512" i="3"/>
  <c r="H512" i="3" s="1"/>
  <c r="F512" i="3"/>
  <c r="I512" i="3" s="1"/>
  <c r="I511" i="3"/>
  <c r="F511" i="3"/>
  <c r="G511" i="3"/>
  <c r="G509" i="3"/>
  <c r="F509" i="3"/>
  <c r="I509" i="3" s="1"/>
  <c r="F508" i="3"/>
  <c r="I508" i="3" s="1"/>
  <c r="G508" i="3"/>
  <c r="I506" i="3"/>
  <c r="H506" i="3"/>
  <c r="G506" i="3"/>
  <c r="J506" i="3" s="1"/>
  <c r="K506" i="3" s="1"/>
  <c r="F506" i="3"/>
  <c r="K505" i="3"/>
  <c r="J505" i="3"/>
  <c r="H505" i="3"/>
  <c r="G505" i="3"/>
  <c r="F505" i="3"/>
  <c r="I505" i="3" s="1"/>
  <c r="J504" i="3"/>
  <c r="K504" i="3" s="1"/>
  <c r="I504" i="3"/>
  <c r="G504" i="3"/>
  <c r="H504" i="3" s="1"/>
  <c r="F504" i="3"/>
  <c r="I503" i="3"/>
  <c r="F503" i="3"/>
  <c r="G503" i="3"/>
  <c r="G501" i="3"/>
  <c r="F501" i="3"/>
  <c r="I501" i="3" s="1"/>
  <c r="E532" i="3"/>
  <c r="I496" i="3"/>
  <c r="F496" i="3"/>
  <c r="G496" i="3"/>
  <c r="K495" i="3"/>
  <c r="H495" i="3"/>
  <c r="G495" i="3"/>
  <c r="J495" i="3" s="1"/>
  <c r="F495" i="3"/>
  <c r="I495" i="3" s="1"/>
  <c r="J494" i="3"/>
  <c r="K494" i="3" s="1"/>
  <c r="G494" i="3"/>
  <c r="H494" i="3" s="1"/>
  <c r="F494" i="3"/>
  <c r="I494" i="3" s="1"/>
  <c r="I493" i="3"/>
  <c r="F493" i="3"/>
  <c r="G493" i="3"/>
  <c r="G491" i="3"/>
  <c r="F491" i="3"/>
  <c r="I491" i="3" s="1"/>
  <c r="I488" i="3"/>
  <c r="F488" i="3"/>
  <c r="G488" i="3"/>
  <c r="G487" i="3"/>
  <c r="J487" i="3" s="1"/>
  <c r="K487" i="3" s="1"/>
  <c r="F487" i="3"/>
  <c r="I487" i="3" s="1"/>
  <c r="G486" i="3"/>
  <c r="F486" i="3"/>
  <c r="I486" i="3" s="1"/>
  <c r="I485" i="3"/>
  <c r="K485" i="3" s="1"/>
  <c r="H485" i="3"/>
  <c r="F485" i="3"/>
  <c r="G485" i="3"/>
  <c r="J485" i="3" s="1"/>
  <c r="F484" i="3"/>
  <c r="I484" i="3" s="1"/>
  <c r="G483" i="3"/>
  <c r="F483" i="3"/>
  <c r="I483" i="3" s="1"/>
  <c r="F482" i="3"/>
  <c r="I482" i="3" s="1"/>
  <c r="G482" i="3"/>
  <c r="K480" i="3"/>
  <c r="J480" i="3"/>
  <c r="I480" i="3"/>
  <c r="H480" i="3"/>
  <c r="G480" i="3"/>
  <c r="F480" i="3"/>
  <c r="G479" i="3"/>
  <c r="H479" i="3" s="1"/>
  <c r="F479" i="3"/>
  <c r="I479" i="3" s="1"/>
  <c r="F478" i="3"/>
  <c r="I478" i="3" s="1"/>
  <c r="G478" i="3"/>
  <c r="H478" i="3" s="1"/>
  <c r="G477" i="3"/>
  <c r="F476" i="3"/>
  <c r="I476" i="3" s="1"/>
  <c r="G475" i="3"/>
  <c r="F475" i="3"/>
  <c r="I475" i="3" s="1"/>
  <c r="F474" i="3"/>
  <c r="I474" i="3" s="1"/>
  <c r="G474" i="3"/>
  <c r="I472" i="3"/>
  <c r="F472" i="3"/>
  <c r="G472" i="3"/>
  <c r="G471" i="3"/>
  <c r="F471" i="3"/>
  <c r="I471" i="3" s="1"/>
  <c r="J470" i="3"/>
  <c r="F470" i="3"/>
  <c r="I470" i="3" s="1"/>
  <c r="G470" i="3"/>
  <c r="H470" i="3" s="1"/>
  <c r="G469" i="3"/>
  <c r="G468" i="3"/>
  <c r="J468" i="3" s="1"/>
  <c r="F468" i="3"/>
  <c r="I468" i="3" s="1"/>
  <c r="G467" i="3"/>
  <c r="F467" i="3"/>
  <c r="G462" i="3"/>
  <c r="G461" i="3"/>
  <c r="H461" i="3" s="1"/>
  <c r="F461" i="3"/>
  <c r="I461" i="3" s="1"/>
  <c r="F460" i="3"/>
  <c r="I460" i="3" s="1"/>
  <c r="G460" i="3"/>
  <c r="H460" i="3" s="1"/>
  <c r="G459" i="3"/>
  <c r="F458" i="3"/>
  <c r="I458" i="3" s="1"/>
  <c r="G457" i="3"/>
  <c r="F457" i="3"/>
  <c r="I457" i="3" s="1"/>
  <c r="F456" i="3"/>
  <c r="I456" i="3" s="1"/>
  <c r="G456" i="3"/>
  <c r="G454" i="3"/>
  <c r="G453" i="3"/>
  <c r="H453" i="3" s="1"/>
  <c r="F453" i="3"/>
  <c r="I453" i="3" s="1"/>
  <c r="F452" i="3"/>
  <c r="I452" i="3" s="1"/>
  <c r="G452" i="3"/>
  <c r="H452" i="3" s="1"/>
  <c r="G451" i="3"/>
  <c r="F450" i="3"/>
  <c r="I450" i="3" s="1"/>
  <c r="G449" i="3"/>
  <c r="F449" i="3"/>
  <c r="I449" i="3" s="1"/>
  <c r="F448" i="3"/>
  <c r="I448" i="3" s="1"/>
  <c r="G448" i="3"/>
  <c r="G446" i="3"/>
  <c r="G445" i="3"/>
  <c r="H445" i="3" s="1"/>
  <c r="F445" i="3"/>
  <c r="I445" i="3" s="1"/>
  <c r="F444" i="3"/>
  <c r="I444" i="3" s="1"/>
  <c r="G444" i="3"/>
  <c r="H444" i="3" s="1"/>
  <c r="G443" i="3"/>
  <c r="F442" i="3"/>
  <c r="I442" i="3" s="1"/>
  <c r="G441" i="3"/>
  <c r="F441" i="3"/>
  <c r="I441" i="3" s="1"/>
  <c r="F440" i="3"/>
  <c r="I440" i="3" s="1"/>
  <c r="G440" i="3"/>
  <c r="G438" i="3"/>
  <c r="G437" i="3"/>
  <c r="H437" i="3" s="1"/>
  <c r="F437" i="3"/>
  <c r="I437" i="3" s="1"/>
  <c r="F436" i="3"/>
  <c r="I436" i="3" s="1"/>
  <c r="G436" i="3"/>
  <c r="H436" i="3" s="1"/>
  <c r="G435" i="3"/>
  <c r="G431" i="3"/>
  <c r="F431" i="3"/>
  <c r="I431" i="3" s="1"/>
  <c r="F430" i="3"/>
  <c r="I430" i="3" s="1"/>
  <c r="G430" i="3"/>
  <c r="G428" i="3"/>
  <c r="G427" i="3"/>
  <c r="G423" i="3"/>
  <c r="H422" i="3"/>
  <c r="G422" i="3"/>
  <c r="J422" i="3" s="1"/>
  <c r="K422" i="3" s="1"/>
  <c r="F422" i="3"/>
  <c r="I422" i="3" s="1"/>
  <c r="G421" i="3"/>
  <c r="F421" i="3"/>
  <c r="I421" i="3" s="1"/>
  <c r="F420" i="3"/>
  <c r="I420" i="3" s="1"/>
  <c r="G420" i="3"/>
  <c r="G418" i="3"/>
  <c r="G417" i="3"/>
  <c r="F417" i="3"/>
  <c r="I417" i="3" s="1"/>
  <c r="F416" i="3"/>
  <c r="I416" i="3" s="1"/>
  <c r="G416" i="3"/>
  <c r="H416" i="3" s="1"/>
  <c r="G415" i="3"/>
  <c r="F414" i="3"/>
  <c r="I414" i="3" s="1"/>
  <c r="G413" i="3"/>
  <c r="F413" i="3"/>
  <c r="I413" i="3" s="1"/>
  <c r="F412" i="3"/>
  <c r="I412" i="3" s="1"/>
  <c r="G412" i="3"/>
  <c r="G410" i="3"/>
  <c r="G409" i="3"/>
  <c r="F409" i="3"/>
  <c r="I409" i="3" s="1"/>
  <c r="F408" i="3"/>
  <c r="I408" i="3" s="1"/>
  <c r="G408" i="3"/>
  <c r="H408" i="3" s="1"/>
  <c r="G407" i="3"/>
  <c r="F406" i="3"/>
  <c r="I406" i="3" s="1"/>
  <c r="G405" i="3"/>
  <c r="F405" i="3"/>
  <c r="I405" i="3" s="1"/>
  <c r="F404" i="3"/>
  <c r="I404" i="3" s="1"/>
  <c r="G404" i="3"/>
  <c r="G402" i="3"/>
  <c r="G401" i="3"/>
  <c r="F401" i="3"/>
  <c r="I401" i="3" s="1"/>
  <c r="F400" i="3"/>
  <c r="I400" i="3" s="1"/>
  <c r="G400" i="3"/>
  <c r="H400" i="3" s="1"/>
  <c r="G399" i="3"/>
  <c r="F398" i="3"/>
  <c r="I398" i="3" s="1"/>
  <c r="G397" i="3"/>
  <c r="F397" i="3"/>
  <c r="I397" i="3" s="1"/>
  <c r="F396" i="3"/>
  <c r="I396" i="3" s="1"/>
  <c r="G396" i="3"/>
  <c r="G394" i="3"/>
  <c r="G393" i="3"/>
  <c r="F393" i="3"/>
  <c r="I393" i="3" s="1"/>
  <c r="F392" i="3"/>
  <c r="I392" i="3" s="1"/>
  <c r="G392" i="3"/>
  <c r="H392" i="3" s="1"/>
  <c r="G391" i="3"/>
  <c r="F390" i="3"/>
  <c r="I390" i="3" s="1"/>
  <c r="G389" i="3"/>
  <c r="F389" i="3"/>
  <c r="I389" i="3" s="1"/>
  <c r="F388" i="3"/>
  <c r="I388" i="3" s="1"/>
  <c r="G388" i="3"/>
  <c r="E424" i="3"/>
  <c r="F382" i="3"/>
  <c r="I382" i="3" s="1"/>
  <c r="G382" i="3"/>
  <c r="H382" i="3" s="1"/>
  <c r="G381" i="3"/>
  <c r="F380" i="3"/>
  <c r="I380" i="3" s="1"/>
  <c r="G379" i="3"/>
  <c r="F379" i="3"/>
  <c r="I379" i="3" s="1"/>
  <c r="F378" i="3"/>
  <c r="I378" i="3" s="1"/>
  <c r="G378" i="3"/>
  <c r="G376" i="3"/>
  <c r="G375" i="3"/>
  <c r="F375" i="3"/>
  <c r="I375" i="3" s="1"/>
  <c r="F374" i="3"/>
  <c r="I374" i="3" s="1"/>
  <c r="G374" i="3"/>
  <c r="H374" i="3" s="1"/>
  <c r="G373" i="3"/>
  <c r="F372" i="3"/>
  <c r="I372" i="3" s="1"/>
  <c r="G371" i="3"/>
  <c r="F371" i="3"/>
  <c r="I371" i="3" s="1"/>
  <c r="F370" i="3"/>
  <c r="I370" i="3" s="1"/>
  <c r="G370" i="3"/>
  <c r="G368" i="3"/>
  <c r="G367" i="3"/>
  <c r="F367" i="3"/>
  <c r="I367" i="3" s="1"/>
  <c r="F366" i="3"/>
  <c r="I366" i="3" s="1"/>
  <c r="G366" i="3"/>
  <c r="H366" i="3" s="1"/>
  <c r="G365" i="3"/>
  <c r="F364" i="3"/>
  <c r="I364" i="3" s="1"/>
  <c r="G363" i="3"/>
  <c r="F363" i="3"/>
  <c r="I363" i="3" s="1"/>
  <c r="F362" i="3"/>
  <c r="I362" i="3" s="1"/>
  <c r="G362" i="3"/>
  <c r="G360" i="3"/>
  <c r="G359" i="3"/>
  <c r="F359" i="3"/>
  <c r="I359" i="3" s="1"/>
  <c r="F358" i="3"/>
  <c r="I358" i="3" s="1"/>
  <c r="G358" i="3"/>
  <c r="H358" i="3" s="1"/>
  <c r="G357" i="3"/>
  <c r="F356" i="3"/>
  <c r="I356" i="3" s="1"/>
  <c r="G355" i="3"/>
  <c r="F355" i="3"/>
  <c r="I355" i="3" s="1"/>
  <c r="J354" i="3"/>
  <c r="G354" i="3"/>
  <c r="F354" i="3"/>
  <c r="I354" i="3" s="1"/>
  <c r="I349" i="3"/>
  <c r="G349" i="3"/>
  <c r="H349" i="3" s="1"/>
  <c r="F349" i="3"/>
  <c r="E350" i="3"/>
  <c r="H347" i="3"/>
  <c r="G347" i="3"/>
  <c r="F347" i="3"/>
  <c r="G340" i="3"/>
  <c r="G339" i="3"/>
  <c r="F339" i="3"/>
  <c r="I339" i="3" s="1"/>
  <c r="F338" i="3"/>
  <c r="I338" i="3" s="1"/>
  <c r="G338" i="3"/>
  <c r="G337" i="3"/>
  <c r="F336" i="3"/>
  <c r="I336" i="3" s="1"/>
  <c r="G335" i="3"/>
  <c r="F335" i="3"/>
  <c r="I335" i="3" s="1"/>
  <c r="F334" i="3"/>
  <c r="I334" i="3" s="1"/>
  <c r="G334" i="3"/>
  <c r="G332" i="3"/>
  <c r="G331" i="3"/>
  <c r="F331" i="3"/>
  <c r="I331" i="3" s="1"/>
  <c r="F330" i="3"/>
  <c r="I330" i="3" s="1"/>
  <c r="G330" i="3"/>
  <c r="G329" i="3"/>
  <c r="F328" i="3"/>
  <c r="I328" i="3" s="1"/>
  <c r="G327" i="3"/>
  <c r="F327" i="3"/>
  <c r="I327" i="3" s="1"/>
  <c r="F326" i="3"/>
  <c r="I326" i="3" s="1"/>
  <c r="G326" i="3"/>
  <c r="G324" i="3"/>
  <c r="F316" i="3"/>
  <c r="I316" i="3" s="1"/>
  <c r="G315" i="3"/>
  <c r="F315" i="3"/>
  <c r="I315" i="3" s="1"/>
  <c r="J314" i="3"/>
  <c r="F314" i="3"/>
  <c r="I314" i="3" s="1"/>
  <c r="G314" i="3"/>
  <c r="D312" i="3"/>
  <c r="G311" i="3"/>
  <c r="J311" i="3" s="1"/>
  <c r="G310" i="3"/>
  <c r="F310" i="3"/>
  <c r="I310" i="3" s="1"/>
  <c r="J309" i="3"/>
  <c r="G309" i="3"/>
  <c r="F309" i="3"/>
  <c r="I309" i="3" s="1"/>
  <c r="K309" i="3" s="1"/>
  <c r="D309" i="3"/>
  <c r="D308" i="3"/>
  <c r="D307" i="3"/>
  <c r="I306" i="3"/>
  <c r="G306" i="3"/>
  <c r="F306" i="3"/>
  <c r="F305" i="3"/>
  <c r="I305" i="3" s="1"/>
  <c r="G305" i="3"/>
  <c r="J305" i="3" s="1"/>
  <c r="F304" i="3"/>
  <c r="I304" i="3" s="1"/>
  <c r="G303" i="3"/>
  <c r="J303" i="3" s="1"/>
  <c r="F303" i="3"/>
  <c r="I303" i="3" s="1"/>
  <c r="G302" i="3"/>
  <c r="G301" i="3"/>
  <c r="I300" i="3"/>
  <c r="F300" i="3"/>
  <c r="I299" i="3"/>
  <c r="G299" i="3"/>
  <c r="F299" i="3"/>
  <c r="G298" i="3"/>
  <c r="J298" i="3" s="1"/>
  <c r="F298" i="3"/>
  <c r="I298" i="3" s="1"/>
  <c r="G296" i="3"/>
  <c r="G295" i="3"/>
  <c r="H295" i="3" s="1"/>
  <c r="F295" i="3"/>
  <c r="I295" i="3" s="1"/>
  <c r="J294" i="3"/>
  <c r="G294" i="3"/>
  <c r="G293" i="3"/>
  <c r="F292" i="3"/>
  <c r="I292" i="3" s="1"/>
  <c r="I291" i="3"/>
  <c r="G291" i="3"/>
  <c r="F291" i="3"/>
  <c r="D291" i="3"/>
  <c r="I290" i="3"/>
  <c r="G290" i="3"/>
  <c r="F290" i="3"/>
  <c r="G289" i="3"/>
  <c r="F289" i="3"/>
  <c r="G285" i="3"/>
  <c r="G284" i="3"/>
  <c r="H284" i="3" s="1"/>
  <c r="F284" i="3"/>
  <c r="I284" i="3" s="1"/>
  <c r="G283" i="3"/>
  <c r="G282" i="3"/>
  <c r="F281" i="3"/>
  <c r="I281" i="3" s="1"/>
  <c r="I280" i="3"/>
  <c r="G280" i="3"/>
  <c r="F280" i="3"/>
  <c r="G279" i="3"/>
  <c r="J279" i="3" s="1"/>
  <c r="F279" i="3"/>
  <c r="I279" i="3" s="1"/>
  <c r="G277" i="3"/>
  <c r="G276" i="3"/>
  <c r="H276" i="3" s="1"/>
  <c r="F276" i="3"/>
  <c r="I276" i="3" s="1"/>
  <c r="G275" i="3"/>
  <c r="G274" i="3"/>
  <c r="F273" i="3"/>
  <c r="I273" i="3" s="1"/>
  <c r="I272" i="3"/>
  <c r="G272" i="3"/>
  <c r="F272" i="3"/>
  <c r="G271" i="3"/>
  <c r="J271" i="3" s="1"/>
  <c r="K271" i="3" s="1"/>
  <c r="F271" i="3"/>
  <c r="I271" i="3" s="1"/>
  <c r="D271" i="3"/>
  <c r="G270" i="3"/>
  <c r="J270" i="3" s="1"/>
  <c r="K270" i="3" s="1"/>
  <c r="F270" i="3"/>
  <c r="I270" i="3" s="1"/>
  <c r="D270" i="3"/>
  <c r="G269" i="3"/>
  <c r="J269" i="3" s="1"/>
  <c r="K269" i="3" s="1"/>
  <c r="F269" i="3"/>
  <c r="I269" i="3" s="1"/>
  <c r="D269" i="3"/>
  <c r="G268" i="3"/>
  <c r="J268" i="3" s="1"/>
  <c r="K268" i="3" s="1"/>
  <c r="F268" i="3"/>
  <c r="I268" i="3" s="1"/>
  <c r="D268" i="3"/>
  <c r="G267" i="3"/>
  <c r="J267" i="3" s="1"/>
  <c r="K267" i="3" s="1"/>
  <c r="F267" i="3"/>
  <c r="I267" i="3" s="1"/>
  <c r="G265" i="3"/>
  <c r="D265" i="3"/>
  <c r="F264" i="3"/>
  <c r="I264" i="3" s="1"/>
  <c r="D264" i="3"/>
  <c r="G264" i="3" s="1"/>
  <c r="F263" i="3"/>
  <c r="I263" i="3" s="1"/>
  <c r="G263" i="3"/>
  <c r="D263" i="3"/>
  <c r="F262" i="3"/>
  <c r="I262" i="3" s="1"/>
  <c r="G262" i="3"/>
  <c r="D262" i="3"/>
  <c r="F261" i="3"/>
  <c r="I261" i="3" s="1"/>
  <c r="G261" i="3"/>
  <c r="G260" i="3"/>
  <c r="G259" i="3"/>
  <c r="J258" i="3"/>
  <c r="H258" i="3"/>
  <c r="G258" i="3"/>
  <c r="F258" i="3"/>
  <c r="I258" i="3" s="1"/>
  <c r="K258" i="3" s="1"/>
  <c r="I257" i="3"/>
  <c r="G257" i="3"/>
  <c r="F257" i="3"/>
  <c r="G256" i="3"/>
  <c r="J256" i="3" s="1"/>
  <c r="K256" i="3" s="1"/>
  <c r="F256" i="3"/>
  <c r="I256" i="3" s="1"/>
  <c r="G254" i="3"/>
  <c r="F253" i="3"/>
  <c r="I253" i="3" s="1"/>
  <c r="G253" i="3"/>
  <c r="J252" i="3"/>
  <c r="G252" i="3"/>
  <c r="G251" i="3"/>
  <c r="J250" i="3"/>
  <c r="H250" i="3"/>
  <c r="G250" i="3"/>
  <c r="F250" i="3"/>
  <c r="I250" i="3" s="1"/>
  <c r="K250" i="3" s="1"/>
  <c r="I249" i="3"/>
  <c r="G249" i="3"/>
  <c r="F249" i="3"/>
  <c r="G248" i="3"/>
  <c r="J248" i="3" s="1"/>
  <c r="F248" i="3"/>
  <c r="I248" i="3" s="1"/>
  <c r="G246" i="3"/>
  <c r="F245" i="3"/>
  <c r="I245" i="3" s="1"/>
  <c r="G245" i="3"/>
  <c r="G244" i="3"/>
  <c r="G243" i="3"/>
  <c r="J242" i="3"/>
  <c r="H242" i="3"/>
  <c r="G242" i="3"/>
  <c r="F242" i="3"/>
  <c r="I242" i="3" s="1"/>
  <c r="K242" i="3" s="1"/>
  <c r="I241" i="3"/>
  <c r="G241" i="3"/>
  <c r="F241" i="3"/>
  <c r="G240" i="3"/>
  <c r="J240" i="3" s="1"/>
  <c r="K240" i="3" s="1"/>
  <c r="F240" i="3"/>
  <c r="I240" i="3" s="1"/>
  <c r="G238" i="3"/>
  <c r="D238" i="3"/>
  <c r="D237" i="3"/>
  <c r="G236" i="3"/>
  <c r="D236" i="3"/>
  <c r="G235" i="3"/>
  <c r="F234" i="3"/>
  <c r="I234" i="3" s="1"/>
  <c r="G234" i="3"/>
  <c r="G230" i="3"/>
  <c r="G229" i="3"/>
  <c r="J229" i="3" s="1"/>
  <c r="F229" i="3"/>
  <c r="I229" i="3" s="1"/>
  <c r="G228" i="3"/>
  <c r="F228" i="3"/>
  <c r="I228" i="3" s="1"/>
  <c r="G227" i="3"/>
  <c r="J227" i="3" s="1"/>
  <c r="F227" i="3"/>
  <c r="I227" i="3" s="1"/>
  <c r="D225" i="3"/>
  <c r="G224" i="3"/>
  <c r="F223" i="3"/>
  <c r="I223" i="3" s="1"/>
  <c r="D223" i="3"/>
  <c r="G223" i="3" s="1"/>
  <c r="J222" i="3"/>
  <c r="G222" i="3"/>
  <c r="G221" i="3"/>
  <c r="H220" i="3"/>
  <c r="G220" i="3"/>
  <c r="J220" i="3" s="1"/>
  <c r="F220" i="3"/>
  <c r="I220" i="3" s="1"/>
  <c r="G219" i="3"/>
  <c r="F219" i="3"/>
  <c r="I219" i="3" s="1"/>
  <c r="G218" i="3"/>
  <c r="J218" i="3" s="1"/>
  <c r="F218" i="3"/>
  <c r="I218" i="3" s="1"/>
  <c r="G216" i="3"/>
  <c r="F215" i="3"/>
  <c r="I215" i="3" s="1"/>
  <c r="G215" i="3"/>
  <c r="J214" i="3"/>
  <c r="G214" i="3"/>
  <c r="G213" i="3"/>
  <c r="D213" i="3"/>
  <c r="G212" i="3"/>
  <c r="I211" i="3"/>
  <c r="G211" i="3"/>
  <c r="F211" i="3"/>
  <c r="G207" i="3"/>
  <c r="F207" i="3"/>
  <c r="I207" i="3" s="1"/>
  <c r="G206" i="3"/>
  <c r="F204" i="3"/>
  <c r="I204" i="3" s="1"/>
  <c r="G204" i="3"/>
  <c r="J203" i="3"/>
  <c r="G203" i="3"/>
  <c r="D203" i="3"/>
  <c r="J202" i="3"/>
  <c r="G202" i="3"/>
  <c r="G201" i="3"/>
  <c r="H200" i="3"/>
  <c r="G200" i="3"/>
  <c r="J200" i="3" s="1"/>
  <c r="F200" i="3"/>
  <c r="I200" i="3" s="1"/>
  <c r="G199" i="3"/>
  <c r="J199" i="3" s="1"/>
  <c r="F199" i="3"/>
  <c r="I199" i="3" s="1"/>
  <c r="G198" i="3"/>
  <c r="F198" i="3"/>
  <c r="I198" i="3" s="1"/>
  <c r="F197" i="3"/>
  <c r="I197" i="3" s="1"/>
  <c r="G197" i="3"/>
  <c r="F195" i="3"/>
  <c r="I195" i="3" s="1"/>
  <c r="G195" i="3"/>
  <c r="J194" i="3"/>
  <c r="G194" i="3"/>
  <c r="G193" i="3"/>
  <c r="I192" i="3"/>
  <c r="G192" i="3"/>
  <c r="J192" i="3" s="1"/>
  <c r="F192" i="3"/>
  <c r="H192" i="3" s="1"/>
  <c r="D192" i="3"/>
  <c r="G191" i="3"/>
  <c r="J191" i="3" s="1"/>
  <c r="E208" i="3"/>
  <c r="G187" i="3"/>
  <c r="F187" i="3"/>
  <c r="I187" i="3" s="1"/>
  <c r="F184" i="3"/>
  <c r="I184" i="3" s="1"/>
  <c r="G184" i="3"/>
  <c r="G183" i="3"/>
  <c r="J182" i="3"/>
  <c r="G182" i="3"/>
  <c r="I181" i="3"/>
  <c r="H181" i="3"/>
  <c r="G181" i="3"/>
  <c r="J181" i="3" s="1"/>
  <c r="F181" i="3"/>
  <c r="G180" i="3"/>
  <c r="F180" i="3"/>
  <c r="I180" i="3" s="1"/>
  <c r="G179" i="3"/>
  <c r="F179" i="3"/>
  <c r="I179" i="3" s="1"/>
  <c r="G178" i="3"/>
  <c r="F176" i="3"/>
  <c r="I176" i="3" s="1"/>
  <c r="G176" i="3"/>
  <c r="J175" i="3"/>
  <c r="G175" i="3"/>
  <c r="G174" i="3"/>
  <c r="I173" i="3"/>
  <c r="H173" i="3"/>
  <c r="G173" i="3"/>
  <c r="J173" i="3" s="1"/>
  <c r="K173" i="3" s="1"/>
  <c r="F173" i="3"/>
  <c r="G172" i="3"/>
  <c r="J172" i="3" s="1"/>
  <c r="F172" i="3"/>
  <c r="I172" i="3" s="1"/>
  <c r="G171" i="3"/>
  <c r="F171" i="3"/>
  <c r="I171" i="3" s="1"/>
  <c r="G170" i="3"/>
  <c r="D170" i="3"/>
  <c r="G169" i="3"/>
  <c r="D169" i="3"/>
  <c r="G168" i="3"/>
  <c r="J168" i="3" s="1"/>
  <c r="F168" i="3"/>
  <c r="I168" i="3" s="1"/>
  <c r="J166" i="3"/>
  <c r="G166" i="3"/>
  <c r="J165" i="3"/>
  <c r="G165" i="3"/>
  <c r="J164" i="3"/>
  <c r="I164" i="3"/>
  <c r="H164" i="3"/>
  <c r="G164" i="3"/>
  <c r="F164" i="3"/>
  <c r="I163" i="3"/>
  <c r="H163" i="3"/>
  <c r="G163" i="3"/>
  <c r="J163" i="3" s="1"/>
  <c r="F163" i="3"/>
  <c r="H162" i="3"/>
  <c r="G162" i="3"/>
  <c r="J162" i="3" s="1"/>
  <c r="K162" i="3" s="1"/>
  <c r="F162" i="3"/>
  <c r="I162" i="3" s="1"/>
  <c r="G161" i="3"/>
  <c r="J159" i="3"/>
  <c r="G159" i="3"/>
  <c r="J158" i="3"/>
  <c r="G158" i="3"/>
  <c r="J157" i="3"/>
  <c r="K157" i="3" s="1"/>
  <c r="I157" i="3"/>
  <c r="H157" i="3"/>
  <c r="G157" i="3"/>
  <c r="F157" i="3"/>
  <c r="I156" i="3"/>
  <c r="H156" i="3"/>
  <c r="G156" i="3"/>
  <c r="J156" i="3" s="1"/>
  <c r="F156" i="3"/>
  <c r="H155" i="3"/>
  <c r="G155" i="3"/>
  <c r="J155" i="3" s="1"/>
  <c r="K155" i="3" s="1"/>
  <c r="F155" i="3"/>
  <c r="I155" i="3" s="1"/>
  <c r="G154" i="3"/>
  <c r="F154" i="3"/>
  <c r="I154" i="3" s="1"/>
  <c r="D151" i="3"/>
  <c r="G150" i="3"/>
  <c r="D150" i="3"/>
  <c r="J149" i="3"/>
  <c r="K149" i="3" s="1"/>
  <c r="F149" i="3"/>
  <c r="I149" i="3" s="1"/>
  <c r="D149" i="3"/>
  <c r="G149" i="3" s="1"/>
  <c r="H149" i="3" s="1"/>
  <c r="J148" i="3"/>
  <c r="G148" i="3"/>
  <c r="D148" i="3"/>
  <c r="G147" i="3"/>
  <c r="D147" i="3"/>
  <c r="G146" i="3"/>
  <c r="D146" i="3"/>
  <c r="G145" i="3"/>
  <c r="D145" i="3"/>
  <c r="J144" i="3"/>
  <c r="G144" i="3"/>
  <c r="J143" i="3"/>
  <c r="I143" i="3"/>
  <c r="H143" i="3"/>
  <c r="G143" i="3"/>
  <c r="F143" i="3"/>
  <c r="G142" i="3"/>
  <c r="J142" i="3" s="1"/>
  <c r="F142" i="3"/>
  <c r="H141" i="3"/>
  <c r="G141" i="3"/>
  <c r="J141" i="3" s="1"/>
  <c r="F141" i="3"/>
  <c r="I141" i="3" s="1"/>
  <c r="F140" i="3"/>
  <c r="I140" i="3" s="1"/>
  <c r="G140" i="3"/>
  <c r="F139" i="3"/>
  <c r="I139" i="3" s="1"/>
  <c r="G139" i="3"/>
  <c r="G137" i="3"/>
  <c r="J136" i="3"/>
  <c r="G136" i="3"/>
  <c r="J135" i="3"/>
  <c r="K135" i="3" s="1"/>
  <c r="I135" i="3"/>
  <c r="H135" i="3"/>
  <c r="G135" i="3"/>
  <c r="F135" i="3"/>
  <c r="J134" i="3"/>
  <c r="I134" i="3"/>
  <c r="H134" i="3"/>
  <c r="G134" i="3"/>
  <c r="F134" i="3"/>
  <c r="I133" i="3"/>
  <c r="H133" i="3"/>
  <c r="G133" i="3"/>
  <c r="J133" i="3" s="1"/>
  <c r="K133" i="3" s="1"/>
  <c r="F133" i="3"/>
  <c r="G132" i="3"/>
  <c r="G131" i="3"/>
  <c r="F131" i="3"/>
  <c r="I131" i="3" s="1"/>
  <c r="F130" i="3"/>
  <c r="I130" i="3" s="1"/>
  <c r="G130" i="3"/>
  <c r="G128" i="3"/>
  <c r="J127" i="3"/>
  <c r="K127" i="3" s="1"/>
  <c r="I127" i="3"/>
  <c r="H127" i="3"/>
  <c r="G127" i="3"/>
  <c r="F127" i="3"/>
  <c r="G126" i="3"/>
  <c r="F126" i="3"/>
  <c r="I126" i="3" s="1"/>
  <c r="J125" i="3"/>
  <c r="I125" i="3"/>
  <c r="H125" i="3"/>
  <c r="G125" i="3"/>
  <c r="F125" i="3"/>
  <c r="G124" i="3"/>
  <c r="G122" i="3"/>
  <c r="K120" i="3"/>
  <c r="J120" i="3"/>
  <c r="I120" i="3"/>
  <c r="G120" i="3"/>
  <c r="H120" i="3" s="1"/>
  <c r="F120" i="3"/>
  <c r="J119" i="3"/>
  <c r="K119" i="3" s="1"/>
  <c r="I119" i="3"/>
  <c r="H119" i="3"/>
  <c r="G119" i="3"/>
  <c r="F119" i="3"/>
  <c r="J118" i="3"/>
  <c r="G118" i="3"/>
  <c r="H118" i="3" s="1"/>
  <c r="F118" i="3"/>
  <c r="I118" i="3" s="1"/>
  <c r="G117" i="3"/>
  <c r="J117" i="3" s="1"/>
  <c r="F117" i="3"/>
  <c r="I117" i="3" s="1"/>
  <c r="G116" i="3"/>
  <c r="F116" i="3"/>
  <c r="I116" i="3" s="1"/>
  <c r="G115" i="3"/>
  <c r="F115" i="3"/>
  <c r="I115" i="3" s="1"/>
  <c r="J114" i="3"/>
  <c r="K114" i="3" s="1"/>
  <c r="F114" i="3"/>
  <c r="I114" i="3" s="1"/>
  <c r="G114" i="3"/>
  <c r="J112" i="3"/>
  <c r="I112" i="3"/>
  <c r="H112" i="3"/>
  <c r="G112" i="3"/>
  <c r="F112" i="3"/>
  <c r="I111" i="3"/>
  <c r="H111" i="3"/>
  <c r="G111" i="3"/>
  <c r="J111" i="3" s="1"/>
  <c r="K111" i="3" s="1"/>
  <c r="F111" i="3"/>
  <c r="J110" i="3"/>
  <c r="G110" i="3"/>
  <c r="F110" i="3"/>
  <c r="F109" i="3"/>
  <c r="I109" i="3" s="1"/>
  <c r="G109" i="3"/>
  <c r="J108" i="3"/>
  <c r="K108" i="3" s="1"/>
  <c r="G108" i="3"/>
  <c r="F108" i="3"/>
  <c r="I108" i="3" s="1"/>
  <c r="I107" i="3"/>
  <c r="G107" i="3"/>
  <c r="F107" i="3"/>
  <c r="K105" i="3"/>
  <c r="J105" i="3"/>
  <c r="H105" i="3"/>
  <c r="G105" i="3"/>
  <c r="F105" i="3"/>
  <c r="I105" i="3" s="1"/>
  <c r="J104" i="3"/>
  <c r="G104" i="3"/>
  <c r="F104" i="3"/>
  <c r="I104" i="3" s="1"/>
  <c r="G103" i="3"/>
  <c r="J103" i="3" s="1"/>
  <c r="G102" i="3"/>
  <c r="F102" i="3"/>
  <c r="I102" i="3" s="1"/>
  <c r="G100" i="3"/>
  <c r="F100" i="3"/>
  <c r="I100" i="3" s="1"/>
  <c r="J99" i="3"/>
  <c r="G99" i="3"/>
  <c r="G98" i="3"/>
  <c r="F98" i="3"/>
  <c r="I98" i="3" s="1"/>
  <c r="D98" i="3"/>
  <c r="G97" i="3"/>
  <c r="F97" i="3"/>
  <c r="I97" i="3" s="1"/>
  <c r="D97" i="3"/>
  <c r="G96" i="3"/>
  <c r="D96" i="3"/>
  <c r="F95" i="3"/>
  <c r="I95" i="3" s="1"/>
  <c r="G95" i="3"/>
  <c r="D95" i="3"/>
  <c r="F94" i="3"/>
  <c r="I94" i="3" s="1"/>
  <c r="G94" i="3"/>
  <c r="D94" i="3"/>
  <c r="D93" i="3"/>
  <c r="D92" i="3"/>
  <c r="G91" i="3"/>
  <c r="K86" i="3"/>
  <c r="J86" i="3"/>
  <c r="G86" i="3"/>
  <c r="H86" i="3" s="1"/>
  <c r="F86" i="3"/>
  <c r="I86" i="3" s="1"/>
  <c r="J85" i="3"/>
  <c r="I85" i="3"/>
  <c r="G85" i="3"/>
  <c r="F85" i="3"/>
  <c r="H85" i="3" s="1"/>
  <c r="G84" i="3"/>
  <c r="J84" i="3" s="1"/>
  <c r="G83" i="3"/>
  <c r="J83" i="3" s="1"/>
  <c r="F83" i="3"/>
  <c r="I83" i="3" s="1"/>
  <c r="G82" i="3"/>
  <c r="F82" i="3"/>
  <c r="I82" i="3" s="1"/>
  <c r="F81" i="3"/>
  <c r="I81" i="3" s="1"/>
  <c r="G81" i="3"/>
  <c r="F79" i="3"/>
  <c r="I79" i="3" s="1"/>
  <c r="G79" i="3"/>
  <c r="J78" i="3"/>
  <c r="K78" i="3" s="1"/>
  <c r="G78" i="3"/>
  <c r="H78" i="3" s="1"/>
  <c r="F78" i="3"/>
  <c r="I78" i="3" s="1"/>
  <c r="J77" i="3"/>
  <c r="I77" i="3"/>
  <c r="G77" i="3"/>
  <c r="F77" i="3"/>
  <c r="H77" i="3" s="1"/>
  <c r="G76" i="3"/>
  <c r="J76" i="3" s="1"/>
  <c r="G75" i="3"/>
  <c r="J75" i="3" s="1"/>
  <c r="F75" i="3"/>
  <c r="I75" i="3" s="1"/>
  <c r="G74" i="3"/>
  <c r="F74" i="3"/>
  <c r="I74" i="3" s="1"/>
  <c r="G73" i="3"/>
  <c r="F71" i="3"/>
  <c r="I71" i="3" s="1"/>
  <c r="D71" i="3"/>
  <c r="F70" i="3"/>
  <c r="I70" i="3" s="1"/>
  <c r="D70" i="3"/>
  <c r="F69" i="3"/>
  <c r="I69" i="3" s="1"/>
  <c r="D69" i="3"/>
  <c r="D68" i="3"/>
  <c r="G67" i="3"/>
  <c r="K66" i="3"/>
  <c r="J66" i="3"/>
  <c r="G66" i="3"/>
  <c r="H66" i="3" s="1"/>
  <c r="F66" i="3"/>
  <c r="I66" i="3" s="1"/>
  <c r="J65" i="3"/>
  <c r="I65" i="3"/>
  <c r="G65" i="3"/>
  <c r="F65" i="3"/>
  <c r="H65" i="3" s="1"/>
  <c r="I64" i="3"/>
  <c r="H64" i="3"/>
  <c r="F64" i="3"/>
  <c r="D64" i="3"/>
  <c r="G64" i="3" s="1"/>
  <c r="J64" i="3" s="1"/>
  <c r="I63" i="3"/>
  <c r="G63" i="3"/>
  <c r="F63" i="3"/>
  <c r="D63" i="3"/>
  <c r="H62" i="3"/>
  <c r="G62" i="3"/>
  <c r="J62" i="3" s="1"/>
  <c r="F62" i="3"/>
  <c r="I62" i="3" s="1"/>
  <c r="D62" i="3"/>
  <c r="H61" i="3"/>
  <c r="G61" i="3"/>
  <c r="J61" i="3" s="1"/>
  <c r="K61" i="3" s="1"/>
  <c r="F61" i="3"/>
  <c r="I61" i="3" s="1"/>
  <c r="D61" i="3"/>
  <c r="H60" i="3"/>
  <c r="G60" i="3"/>
  <c r="J60" i="3" s="1"/>
  <c r="F60" i="3"/>
  <c r="I60" i="3" s="1"/>
  <c r="G59" i="3"/>
  <c r="F59" i="3"/>
  <c r="I59" i="3" s="1"/>
  <c r="G56" i="3"/>
  <c r="J55" i="3"/>
  <c r="K55" i="3" s="1"/>
  <c r="G55" i="3"/>
  <c r="H55" i="3" s="1"/>
  <c r="F55" i="3"/>
  <c r="I55" i="3" s="1"/>
  <c r="J54" i="3"/>
  <c r="K54" i="3" s="1"/>
  <c r="I54" i="3"/>
  <c r="G54" i="3"/>
  <c r="H54" i="3" s="1"/>
  <c r="F54" i="3"/>
  <c r="G53" i="3"/>
  <c r="J53" i="3" s="1"/>
  <c r="H52" i="3"/>
  <c r="G52" i="3"/>
  <c r="J52" i="3" s="1"/>
  <c r="K52" i="3" s="1"/>
  <c r="F52" i="3"/>
  <c r="I52" i="3" s="1"/>
  <c r="G51" i="3"/>
  <c r="F51" i="3"/>
  <c r="I51" i="3" s="1"/>
  <c r="F50" i="3"/>
  <c r="I50" i="3" s="1"/>
  <c r="G50" i="3"/>
  <c r="G48" i="3"/>
  <c r="J47" i="3"/>
  <c r="K47" i="3" s="1"/>
  <c r="G47" i="3"/>
  <c r="H47" i="3" s="1"/>
  <c r="F47" i="3"/>
  <c r="I47" i="3" s="1"/>
  <c r="J46" i="3"/>
  <c r="I46" i="3"/>
  <c r="G46" i="3"/>
  <c r="H46" i="3" s="1"/>
  <c r="F46" i="3"/>
  <c r="G45" i="3"/>
  <c r="G44" i="3"/>
  <c r="F44" i="3"/>
  <c r="I44" i="3" s="1"/>
  <c r="G43" i="3"/>
  <c r="F43" i="3"/>
  <c r="I43" i="3" s="1"/>
  <c r="G42" i="3"/>
  <c r="G40" i="3"/>
  <c r="J39" i="3"/>
  <c r="K39" i="3" s="1"/>
  <c r="G39" i="3"/>
  <c r="F39" i="3"/>
  <c r="I39" i="3" s="1"/>
  <c r="J38" i="3"/>
  <c r="K38" i="3" s="1"/>
  <c r="I38" i="3"/>
  <c r="F38" i="3"/>
  <c r="G38" i="3"/>
  <c r="H38" i="3" s="1"/>
  <c r="G37" i="3"/>
  <c r="J37" i="3" s="1"/>
  <c r="H36" i="3"/>
  <c r="G36" i="3"/>
  <c r="J36" i="3" s="1"/>
  <c r="K36" i="3" s="1"/>
  <c r="F36" i="3"/>
  <c r="I36" i="3" s="1"/>
  <c r="G35" i="3"/>
  <c r="F35" i="3"/>
  <c r="I35" i="3" s="1"/>
  <c r="G34" i="3"/>
  <c r="D32" i="3"/>
  <c r="D31" i="3"/>
  <c r="G30" i="3"/>
  <c r="D30" i="3"/>
  <c r="G29" i="3"/>
  <c r="D29" i="3"/>
  <c r="G28" i="3"/>
  <c r="J27" i="3"/>
  <c r="G27" i="3"/>
  <c r="J21" i="3"/>
  <c r="I21" i="3"/>
  <c r="H21" i="3"/>
  <c r="G21" i="3"/>
  <c r="F21" i="3"/>
  <c r="G20" i="3"/>
  <c r="F20" i="3"/>
  <c r="I20" i="3" s="1"/>
  <c r="G18" i="3"/>
  <c r="J17" i="3"/>
  <c r="K17" i="3" s="1"/>
  <c r="G17" i="3"/>
  <c r="H17" i="3" s="1"/>
  <c r="F17" i="3"/>
  <c r="I17" i="3" s="1"/>
  <c r="J16" i="3"/>
  <c r="K16" i="3" s="1"/>
  <c r="I16" i="3"/>
  <c r="F16" i="3"/>
  <c r="G16" i="3"/>
  <c r="H16" i="3" s="1"/>
  <c r="G15" i="3"/>
  <c r="G14" i="3"/>
  <c r="F14" i="3"/>
  <c r="I14" i="3" s="1"/>
  <c r="G13" i="3"/>
  <c r="F13" i="3"/>
  <c r="I13" i="3" s="1"/>
  <c r="F12" i="3"/>
  <c r="I12" i="3" s="1"/>
  <c r="G12" i="3"/>
  <c r="G10" i="3"/>
  <c r="J9" i="3"/>
  <c r="G9" i="3"/>
  <c r="F9" i="3"/>
  <c r="I9" i="3" s="1"/>
  <c r="J8" i="3"/>
  <c r="K8" i="3" s="1"/>
  <c r="I8" i="3"/>
  <c r="F8" i="3"/>
  <c r="G8" i="3"/>
  <c r="H8" i="3" s="1"/>
  <c r="G696" i="2"/>
  <c r="F696" i="2"/>
  <c r="I696" i="2" s="1"/>
  <c r="J695" i="2"/>
  <c r="K695" i="2" s="1"/>
  <c r="F695" i="2"/>
  <c r="I695" i="2" s="1"/>
  <c r="G695" i="2"/>
  <c r="G693" i="2"/>
  <c r="J693" i="2" s="1"/>
  <c r="K693" i="2" s="1"/>
  <c r="F693" i="2"/>
  <c r="I693" i="2" s="1"/>
  <c r="G692" i="2"/>
  <c r="F692" i="2"/>
  <c r="I692" i="2" s="1"/>
  <c r="F691" i="2"/>
  <c r="I691" i="2" s="1"/>
  <c r="G691" i="2"/>
  <c r="G689" i="2"/>
  <c r="J689" i="2" s="1"/>
  <c r="G688" i="2"/>
  <c r="F688" i="2"/>
  <c r="I688" i="2" s="1"/>
  <c r="J687" i="2"/>
  <c r="K687" i="2" s="1"/>
  <c r="I687" i="2"/>
  <c r="F687" i="2"/>
  <c r="G687" i="2"/>
  <c r="H687" i="2" s="1"/>
  <c r="G685" i="2"/>
  <c r="F685" i="2"/>
  <c r="I685" i="2" s="1"/>
  <c r="G684" i="2"/>
  <c r="F684" i="2"/>
  <c r="I684" i="2" s="1"/>
  <c r="G681" i="2"/>
  <c r="G680" i="2"/>
  <c r="F680" i="2"/>
  <c r="I680" i="2" s="1"/>
  <c r="F679" i="2"/>
  <c r="I679" i="2" s="1"/>
  <c r="G679" i="2"/>
  <c r="H677" i="2"/>
  <c r="G677" i="2"/>
  <c r="J677" i="2" s="1"/>
  <c r="F677" i="2"/>
  <c r="I677" i="2" s="1"/>
  <c r="G676" i="2"/>
  <c r="F676" i="2"/>
  <c r="I676" i="2" s="1"/>
  <c r="J675" i="2"/>
  <c r="K675" i="2" s="1"/>
  <c r="F675" i="2"/>
  <c r="I675" i="2" s="1"/>
  <c r="G675" i="2"/>
  <c r="G673" i="2"/>
  <c r="J673" i="2" s="1"/>
  <c r="K672" i="2"/>
  <c r="J672" i="2"/>
  <c r="G672" i="2"/>
  <c r="H672" i="2" s="1"/>
  <c r="F672" i="2"/>
  <c r="I672" i="2" s="1"/>
  <c r="J671" i="2"/>
  <c r="I671" i="2"/>
  <c r="F671" i="2"/>
  <c r="G671" i="2"/>
  <c r="G669" i="2"/>
  <c r="J669" i="2" s="1"/>
  <c r="F669" i="2"/>
  <c r="I669" i="2" s="1"/>
  <c r="G668" i="2"/>
  <c r="F668" i="2"/>
  <c r="I668" i="2" s="1"/>
  <c r="F667" i="2"/>
  <c r="F666" i="2"/>
  <c r="J665" i="2"/>
  <c r="K665" i="2" s="1"/>
  <c r="G665" i="2"/>
  <c r="H665" i="2" s="1"/>
  <c r="F665" i="2"/>
  <c r="I665" i="2" s="1"/>
  <c r="F664" i="2"/>
  <c r="H663" i="2"/>
  <c r="F663" i="2"/>
  <c r="G663" i="2" s="1"/>
  <c r="J663" i="2" s="1"/>
  <c r="I662" i="2"/>
  <c r="G662" i="2"/>
  <c r="J662" i="2" s="1"/>
  <c r="K662" i="2" s="1"/>
  <c r="F662" i="2"/>
  <c r="F661" i="2"/>
  <c r="I660" i="2"/>
  <c r="F660" i="2"/>
  <c r="G660" i="2" s="1"/>
  <c r="F659" i="2"/>
  <c r="G658" i="2"/>
  <c r="F658" i="2"/>
  <c r="I658" i="2" s="1"/>
  <c r="F657" i="2"/>
  <c r="G657" i="2"/>
  <c r="E652" i="2"/>
  <c r="I651" i="2"/>
  <c r="H651" i="2"/>
  <c r="G651" i="2"/>
  <c r="J651" i="2" s="1"/>
  <c r="K651" i="2" s="1"/>
  <c r="F651" i="2"/>
  <c r="J650" i="2"/>
  <c r="G650" i="2"/>
  <c r="F650" i="2"/>
  <c r="K649" i="2"/>
  <c r="H649" i="2"/>
  <c r="G649" i="2"/>
  <c r="J649" i="2" s="1"/>
  <c r="F649" i="2"/>
  <c r="I649" i="2" s="1"/>
  <c r="J648" i="2"/>
  <c r="K648" i="2" s="1"/>
  <c r="I648" i="2"/>
  <c r="G648" i="2"/>
  <c r="H648" i="2" s="1"/>
  <c r="F648" i="2"/>
  <c r="H647" i="2"/>
  <c r="G647" i="2"/>
  <c r="J647" i="2" s="1"/>
  <c r="K647" i="2" s="1"/>
  <c r="F647" i="2"/>
  <c r="I647" i="2" s="1"/>
  <c r="J646" i="2"/>
  <c r="G646" i="2"/>
  <c r="H646" i="2" s="1"/>
  <c r="F646" i="2"/>
  <c r="I646" i="2" s="1"/>
  <c r="H645" i="2"/>
  <c r="G645" i="2"/>
  <c r="J645" i="2" s="1"/>
  <c r="K645" i="2" s="1"/>
  <c r="F645" i="2"/>
  <c r="I645" i="2" s="1"/>
  <c r="J644" i="2"/>
  <c r="G644" i="2"/>
  <c r="F644" i="2"/>
  <c r="I644" i="2" s="1"/>
  <c r="H643" i="2"/>
  <c r="G643" i="2"/>
  <c r="J643" i="2" s="1"/>
  <c r="F643" i="2"/>
  <c r="I643" i="2" s="1"/>
  <c r="J642" i="2"/>
  <c r="K642" i="2" s="1"/>
  <c r="G642" i="2"/>
  <c r="H642" i="2" s="1"/>
  <c r="F642" i="2"/>
  <c r="I642" i="2" s="1"/>
  <c r="K641" i="2"/>
  <c r="H641" i="2"/>
  <c r="G641" i="2"/>
  <c r="J641" i="2" s="1"/>
  <c r="F641" i="2"/>
  <c r="I641" i="2" s="1"/>
  <c r="J640" i="2"/>
  <c r="K640" i="2" s="1"/>
  <c r="I640" i="2"/>
  <c r="G640" i="2"/>
  <c r="H640" i="2" s="1"/>
  <c r="F640" i="2"/>
  <c r="G639" i="2"/>
  <c r="J639" i="2" s="1"/>
  <c r="K639" i="2" s="1"/>
  <c r="F639" i="2"/>
  <c r="I639" i="2" s="1"/>
  <c r="J638" i="2"/>
  <c r="G638" i="2"/>
  <c r="H638" i="2" s="1"/>
  <c r="F638" i="2"/>
  <c r="I638" i="2" s="1"/>
  <c r="H637" i="2"/>
  <c r="G637" i="2"/>
  <c r="J637" i="2" s="1"/>
  <c r="F637" i="2"/>
  <c r="I637" i="2" s="1"/>
  <c r="J636" i="2"/>
  <c r="K636" i="2" s="1"/>
  <c r="G636" i="2"/>
  <c r="H636" i="2" s="1"/>
  <c r="F636" i="2"/>
  <c r="I636" i="2" s="1"/>
  <c r="H635" i="2"/>
  <c r="G635" i="2"/>
  <c r="J635" i="2" s="1"/>
  <c r="F635" i="2"/>
  <c r="I635" i="2" s="1"/>
  <c r="J634" i="2"/>
  <c r="K634" i="2" s="1"/>
  <c r="G634" i="2"/>
  <c r="H634" i="2" s="1"/>
  <c r="F634" i="2"/>
  <c r="I634" i="2" s="1"/>
  <c r="K633" i="2"/>
  <c r="H633" i="2"/>
  <c r="G633" i="2"/>
  <c r="J633" i="2" s="1"/>
  <c r="F633" i="2"/>
  <c r="I633" i="2" s="1"/>
  <c r="J632" i="2"/>
  <c r="K632" i="2" s="1"/>
  <c r="I632" i="2"/>
  <c r="G632" i="2"/>
  <c r="H632" i="2" s="1"/>
  <c r="F632" i="2"/>
  <c r="H631" i="2"/>
  <c r="G631" i="2"/>
  <c r="J631" i="2" s="1"/>
  <c r="K631" i="2" s="1"/>
  <c r="F631" i="2"/>
  <c r="I631" i="2" s="1"/>
  <c r="J630" i="2"/>
  <c r="G630" i="2"/>
  <c r="H630" i="2" s="1"/>
  <c r="F630" i="2"/>
  <c r="I630" i="2" s="1"/>
  <c r="K629" i="2"/>
  <c r="H629" i="2"/>
  <c r="G629" i="2"/>
  <c r="J629" i="2" s="1"/>
  <c r="F629" i="2"/>
  <c r="I629" i="2" s="1"/>
  <c r="J628" i="2"/>
  <c r="G628" i="2"/>
  <c r="F628" i="2"/>
  <c r="I628" i="2" s="1"/>
  <c r="H627" i="2"/>
  <c r="G627" i="2"/>
  <c r="J627" i="2" s="1"/>
  <c r="F627" i="2"/>
  <c r="I627" i="2" s="1"/>
  <c r="J626" i="2"/>
  <c r="K626" i="2" s="1"/>
  <c r="G626" i="2"/>
  <c r="H626" i="2" s="1"/>
  <c r="F626" i="2"/>
  <c r="I626" i="2" s="1"/>
  <c r="K625" i="2"/>
  <c r="H625" i="2"/>
  <c r="G625" i="2"/>
  <c r="J625" i="2" s="1"/>
  <c r="F625" i="2"/>
  <c r="I625" i="2" s="1"/>
  <c r="J624" i="2"/>
  <c r="K624" i="2" s="1"/>
  <c r="I624" i="2"/>
  <c r="G624" i="2"/>
  <c r="H624" i="2" s="1"/>
  <c r="F624" i="2"/>
  <c r="G623" i="2"/>
  <c r="F623" i="2"/>
  <c r="I623" i="2" s="1"/>
  <c r="J622" i="2"/>
  <c r="G622" i="2"/>
  <c r="H622" i="2" s="1"/>
  <c r="F622" i="2"/>
  <c r="I622" i="2" s="1"/>
  <c r="H621" i="2"/>
  <c r="G621" i="2"/>
  <c r="J621" i="2" s="1"/>
  <c r="F621" i="2"/>
  <c r="I621" i="2" s="1"/>
  <c r="J620" i="2"/>
  <c r="K620" i="2" s="1"/>
  <c r="G620" i="2"/>
  <c r="H620" i="2" s="1"/>
  <c r="F620" i="2"/>
  <c r="I620" i="2" s="1"/>
  <c r="H619" i="2"/>
  <c r="G619" i="2"/>
  <c r="J619" i="2" s="1"/>
  <c r="F619" i="2"/>
  <c r="I619" i="2" s="1"/>
  <c r="J618" i="2"/>
  <c r="K618" i="2" s="1"/>
  <c r="G618" i="2"/>
  <c r="H618" i="2" s="1"/>
  <c r="F618" i="2"/>
  <c r="I618" i="2" s="1"/>
  <c r="K617" i="2"/>
  <c r="H617" i="2"/>
  <c r="G617" i="2"/>
  <c r="J617" i="2" s="1"/>
  <c r="F617" i="2"/>
  <c r="I617" i="2" s="1"/>
  <c r="J616" i="2"/>
  <c r="K616" i="2" s="1"/>
  <c r="I616" i="2"/>
  <c r="G616" i="2"/>
  <c r="H616" i="2" s="1"/>
  <c r="F616" i="2"/>
  <c r="H615" i="2"/>
  <c r="G615" i="2"/>
  <c r="J615" i="2" s="1"/>
  <c r="K615" i="2" s="1"/>
  <c r="F615" i="2"/>
  <c r="I615" i="2" s="1"/>
  <c r="J614" i="2"/>
  <c r="G614" i="2"/>
  <c r="H614" i="2" s="1"/>
  <c r="F614" i="2"/>
  <c r="I614" i="2" s="1"/>
  <c r="K613" i="2"/>
  <c r="H613" i="2"/>
  <c r="G613" i="2"/>
  <c r="J613" i="2" s="1"/>
  <c r="F613" i="2"/>
  <c r="I613" i="2" s="1"/>
  <c r="J612" i="2"/>
  <c r="G612" i="2"/>
  <c r="H612" i="2" s="1"/>
  <c r="F612" i="2"/>
  <c r="I612" i="2" s="1"/>
  <c r="H611" i="2"/>
  <c r="G611" i="2"/>
  <c r="J611" i="2" s="1"/>
  <c r="F611" i="2"/>
  <c r="I611" i="2" s="1"/>
  <c r="J610" i="2"/>
  <c r="K610" i="2" s="1"/>
  <c r="G610" i="2"/>
  <c r="H610" i="2" s="1"/>
  <c r="F610" i="2"/>
  <c r="I610" i="2" s="1"/>
  <c r="K609" i="2"/>
  <c r="H609" i="2"/>
  <c r="G609" i="2"/>
  <c r="J609" i="2" s="1"/>
  <c r="F609" i="2"/>
  <c r="I609" i="2" s="1"/>
  <c r="J608" i="2"/>
  <c r="K608" i="2" s="1"/>
  <c r="I608" i="2"/>
  <c r="G608" i="2"/>
  <c r="H608" i="2" s="1"/>
  <c r="F608" i="2"/>
  <c r="H607" i="2"/>
  <c r="G607" i="2"/>
  <c r="J607" i="2" s="1"/>
  <c r="K607" i="2" s="1"/>
  <c r="F607" i="2"/>
  <c r="I607" i="2" s="1"/>
  <c r="J606" i="2"/>
  <c r="G606" i="2"/>
  <c r="H606" i="2" s="1"/>
  <c r="F606" i="2"/>
  <c r="I606" i="2" s="1"/>
  <c r="G605" i="2"/>
  <c r="F605" i="2"/>
  <c r="I605" i="2" s="1"/>
  <c r="J604" i="2"/>
  <c r="K604" i="2" s="1"/>
  <c r="I604" i="2"/>
  <c r="H604" i="2"/>
  <c r="G604" i="2"/>
  <c r="F604" i="2"/>
  <c r="J603" i="2"/>
  <c r="I603" i="2"/>
  <c r="H603" i="2"/>
  <c r="G603" i="2"/>
  <c r="F603" i="2"/>
  <c r="G602" i="2"/>
  <c r="J602" i="2" s="1"/>
  <c r="F602" i="2"/>
  <c r="I602" i="2" s="1"/>
  <c r="J601" i="2"/>
  <c r="G601" i="2"/>
  <c r="F601" i="2"/>
  <c r="K600" i="2"/>
  <c r="J600" i="2"/>
  <c r="I600" i="2"/>
  <c r="H600" i="2"/>
  <c r="G600" i="2"/>
  <c r="F600" i="2"/>
  <c r="J599" i="2"/>
  <c r="K599" i="2" s="1"/>
  <c r="I599" i="2"/>
  <c r="H599" i="2"/>
  <c r="G599" i="2"/>
  <c r="F599" i="2"/>
  <c r="G598" i="2"/>
  <c r="F598" i="2"/>
  <c r="I598" i="2" s="1"/>
  <c r="J597" i="2"/>
  <c r="K597" i="2" s="1"/>
  <c r="G597" i="2"/>
  <c r="H597" i="2" s="1"/>
  <c r="F597" i="2"/>
  <c r="I597" i="2" s="1"/>
  <c r="K596" i="2"/>
  <c r="J596" i="2"/>
  <c r="I596" i="2"/>
  <c r="H596" i="2"/>
  <c r="G596" i="2"/>
  <c r="F596" i="2"/>
  <c r="J595" i="2"/>
  <c r="K595" i="2" s="1"/>
  <c r="G595" i="2"/>
  <c r="F595" i="2"/>
  <c r="I595" i="2" s="1"/>
  <c r="G594" i="2"/>
  <c r="J594" i="2" s="1"/>
  <c r="F594" i="2"/>
  <c r="J593" i="2"/>
  <c r="K593" i="2" s="1"/>
  <c r="G593" i="2"/>
  <c r="H593" i="2" s="1"/>
  <c r="F593" i="2"/>
  <c r="I593" i="2" s="1"/>
  <c r="J592" i="2"/>
  <c r="K592" i="2" s="1"/>
  <c r="I592" i="2"/>
  <c r="H592" i="2"/>
  <c r="G592" i="2"/>
  <c r="F592" i="2"/>
  <c r="J591" i="2"/>
  <c r="G591" i="2"/>
  <c r="F591" i="2"/>
  <c r="G590" i="2"/>
  <c r="F590" i="2"/>
  <c r="I590" i="2" s="1"/>
  <c r="J589" i="2"/>
  <c r="K589" i="2" s="1"/>
  <c r="G589" i="2"/>
  <c r="H589" i="2" s="1"/>
  <c r="F589" i="2"/>
  <c r="I589" i="2" s="1"/>
  <c r="J588" i="2"/>
  <c r="K588" i="2" s="1"/>
  <c r="I588" i="2"/>
  <c r="H588" i="2"/>
  <c r="G588" i="2"/>
  <c r="F588" i="2"/>
  <c r="J587" i="2"/>
  <c r="H587" i="2"/>
  <c r="G587" i="2"/>
  <c r="F587" i="2"/>
  <c r="I587" i="2" s="1"/>
  <c r="G586" i="2"/>
  <c r="F586" i="2"/>
  <c r="I586" i="2" s="1"/>
  <c r="J585" i="2"/>
  <c r="G585" i="2"/>
  <c r="F585" i="2"/>
  <c r="I585" i="2" s="1"/>
  <c r="K584" i="2"/>
  <c r="J584" i="2"/>
  <c r="I584" i="2"/>
  <c r="H584" i="2"/>
  <c r="G584" i="2"/>
  <c r="F584" i="2"/>
  <c r="J583" i="2"/>
  <c r="H583" i="2"/>
  <c r="G583" i="2"/>
  <c r="F583" i="2"/>
  <c r="I583" i="2" s="1"/>
  <c r="H582" i="2"/>
  <c r="G582" i="2"/>
  <c r="J582" i="2" s="1"/>
  <c r="K582" i="2" s="1"/>
  <c r="F582" i="2"/>
  <c r="I582" i="2" s="1"/>
  <c r="J581" i="2"/>
  <c r="G581" i="2"/>
  <c r="F581" i="2"/>
  <c r="I581" i="2" s="1"/>
  <c r="J580" i="2"/>
  <c r="K580" i="2" s="1"/>
  <c r="I580" i="2"/>
  <c r="H580" i="2"/>
  <c r="G580" i="2"/>
  <c r="F580" i="2"/>
  <c r="J579" i="2"/>
  <c r="G579" i="2"/>
  <c r="F579" i="2"/>
  <c r="H578" i="2"/>
  <c r="G578" i="2"/>
  <c r="J578" i="2" s="1"/>
  <c r="K578" i="2" s="1"/>
  <c r="F578" i="2"/>
  <c r="I578" i="2" s="1"/>
  <c r="J577" i="2"/>
  <c r="K577" i="2" s="1"/>
  <c r="G577" i="2"/>
  <c r="H577" i="2" s="1"/>
  <c r="F577" i="2"/>
  <c r="I577" i="2" s="1"/>
  <c r="K576" i="2"/>
  <c r="J576" i="2"/>
  <c r="I576" i="2"/>
  <c r="H576" i="2"/>
  <c r="G576" i="2"/>
  <c r="F576" i="2"/>
  <c r="J575" i="2"/>
  <c r="H575" i="2"/>
  <c r="G575" i="2"/>
  <c r="F575" i="2"/>
  <c r="I575" i="2" s="1"/>
  <c r="G574" i="2"/>
  <c r="J574" i="2" s="1"/>
  <c r="F574" i="2"/>
  <c r="I574" i="2" s="1"/>
  <c r="J573" i="2"/>
  <c r="K573" i="2" s="1"/>
  <c r="G573" i="2"/>
  <c r="F573" i="2"/>
  <c r="I573" i="2" s="1"/>
  <c r="K572" i="2"/>
  <c r="J572" i="2"/>
  <c r="I572" i="2"/>
  <c r="H572" i="2"/>
  <c r="G572" i="2"/>
  <c r="F572" i="2"/>
  <c r="J571" i="2"/>
  <c r="I571" i="2"/>
  <c r="H571" i="2"/>
  <c r="G571" i="2"/>
  <c r="F571" i="2"/>
  <c r="G570" i="2"/>
  <c r="J570" i="2" s="1"/>
  <c r="F570" i="2"/>
  <c r="I570" i="2" s="1"/>
  <c r="J569" i="2"/>
  <c r="G569" i="2"/>
  <c r="H569" i="2" s="1"/>
  <c r="F569" i="2"/>
  <c r="I569" i="2" s="1"/>
  <c r="K568" i="2"/>
  <c r="J568" i="2"/>
  <c r="I568" i="2"/>
  <c r="H568" i="2"/>
  <c r="G568" i="2"/>
  <c r="F568" i="2"/>
  <c r="J567" i="2"/>
  <c r="K567" i="2" s="1"/>
  <c r="I567" i="2"/>
  <c r="H567" i="2"/>
  <c r="G567" i="2"/>
  <c r="F567" i="2"/>
  <c r="G566" i="2"/>
  <c r="F566" i="2"/>
  <c r="I566" i="2" s="1"/>
  <c r="J565" i="2"/>
  <c r="K565" i="2" s="1"/>
  <c r="G565" i="2"/>
  <c r="H565" i="2" s="1"/>
  <c r="F565" i="2"/>
  <c r="I565" i="2" s="1"/>
  <c r="K564" i="2"/>
  <c r="J564" i="2"/>
  <c r="I564" i="2"/>
  <c r="H564" i="2"/>
  <c r="G564" i="2"/>
  <c r="F564" i="2"/>
  <c r="J563" i="2"/>
  <c r="G563" i="2"/>
  <c r="F563" i="2"/>
  <c r="I563" i="2" s="1"/>
  <c r="H562" i="2"/>
  <c r="G562" i="2"/>
  <c r="J562" i="2" s="1"/>
  <c r="F562" i="2"/>
  <c r="I562" i="2" s="1"/>
  <c r="J561" i="2"/>
  <c r="K561" i="2" s="1"/>
  <c r="G561" i="2"/>
  <c r="H561" i="2" s="1"/>
  <c r="F561" i="2"/>
  <c r="I561" i="2" s="1"/>
  <c r="J560" i="2"/>
  <c r="H560" i="2"/>
  <c r="G560" i="2"/>
  <c r="F560" i="2"/>
  <c r="I560" i="2" s="1"/>
  <c r="J559" i="2"/>
  <c r="G559" i="2"/>
  <c r="F559" i="2"/>
  <c r="I559" i="2" s="1"/>
  <c r="G558" i="2"/>
  <c r="J558" i="2" s="1"/>
  <c r="F558" i="2"/>
  <c r="I558" i="2" s="1"/>
  <c r="J557" i="2"/>
  <c r="K557" i="2" s="1"/>
  <c r="G557" i="2"/>
  <c r="H557" i="2" s="1"/>
  <c r="F557" i="2"/>
  <c r="I557" i="2" s="1"/>
  <c r="J556" i="2"/>
  <c r="K556" i="2" s="1"/>
  <c r="H556" i="2"/>
  <c r="G556" i="2"/>
  <c r="F556" i="2"/>
  <c r="I556" i="2" s="1"/>
  <c r="J555" i="2"/>
  <c r="G555" i="2"/>
  <c r="F555" i="2"/>
  <c r="I555" i="2" s="1"/>
  <c r="G554" i="2"/>
  <c r="J554" i="2" s="1"/>
  <c r="F554" i="2"/>
  <c r="J553" i="2"/>
  <c r="K553" i="2" s="1"/>
  <c r="G553" i="2"/>
  <c r="H553" i="2" s="1"/>
  <c r="F553" i="2"/>
  <c r="I553" i="2" s="1"/>
  <c r="J552" i="2"/>
  <c r="K552" i="2" s="1"/>
  <c r="H552" i="2"/>
  <c r="G552" i="2"/>
  <c r="F552" i="2"/>
  <c r="I552" i="2" s="1"/>
  <c r="J551" i="2"/>
  <c r="K551" i="2" s="1"/>
  <c r="G551" i="2"/>
  <c r="F551" i="2"/>
  <c r="I551" i="2" s="1"/>
  <c r="G550" i="2"/>
  <c r="J550" i="2" s="1"/>
  <c r="F550" i="2"/>
  <c r="J549" i="2"/>
  <c r="K549" i="2" s="1"/>
  <c r="G549" i="2"/>
  <c r="H549" i="2" s="1"/>
  <c r="F549" i="2"/>
  <c r="I549" i="2" s="1"/>
  <c r="J548" i="2"/>
  <c r="H548" i="2"/>
  <c r="G548" i="2"/>
  <c r="F548" i="2"/>
  <c r="I548" i="2" s="1"/>
  <c r="J547" i="2"/>
  <c r="G547" i="2"/>
  <c r="F547" i="2"/>
  <c r="H546" i="2"/>
  <c r="G546" i="2"/>
  <c r="J546" i="2" s="1"/>
  <c r="F546" i="2"/>
  <c r="I546" i="2" s="1"/>
  <c r="J545" i="2"/>
  <c r="K545" i="2" s="1"/>
  <c r="G545" i="2"/>
  <c r="H545" i="2" s="1"/>
  <c r="F545" i="2"/>
  <c r="I545" i="2" s="1"/>
  <c r="J544" i="2"/>
  <c r="H544" i="2"/>
  <c r="G544" i="2"/>
  <c r="F544" i="2"/>
  <c r="I544" i="2" s="1"/>
  <c r="J543" i="2"/>
  <c r="G543" i="2"/>
  <c r="F543" i="2"/>
  <c r="E534" i="2"/>
  <c r="I529" i="2"/>
  <c r="G529" i="2"/>
  <c r="F529" i="2"/>
  <c r="F528" i="2"/>
  <c r="I528" i="2" s="1"/>
  <c r="G527" i="2"/>
  <c r="F527" i="2"/>
  <c r="I527" i="2" s="1"/>
  <c r="G525" i="2"/>
  <c r="J520" i="2"/>
  <c r="K520" i="2" s="1"/>
  <c r="I520" i="2"/>
  <c r="G520" i="2"/>
  <c r="H520" i="2" s="1"/>
  <c r="F520" i="2"/>
  <c r="J519" i="2"/>
  <c r="K519" i="2" s="1"/>
  <c r="H519" i="2"/>
  <c r="F519" i="2"/>
  <c r="I519" i="2" s="1"/>
  <c r="G519" i="2"/>
  <c r="G518" i="2"/>
  <c r="F518" i="2"/>
  <c r="I518" i="2" s="1"/>
  <c r="G517" i="2"/>
  <c r="F517" i="2"/>
  <c r="I517" i="2" s="1"/>
  <c r="F516" i="2"/>
  <c r="E513" i="2"/>
  <c r="J511" i="2"/>
  <c r="G511" i="2"/>
  <c r="F511" i="2"/>
  <c r="J507" i="2"/>
  <c r="K507" i="2" s="1"/>
  <c r="H507" i="2"/>
  <c r="F507" i="2"/>
  <c r="I507" i="2" s="1"/>
  <c r="G507" i="2"/>
  <c r="J499" i="2"/>
  <c r="H499" i="2"/>
  <c r="G499" i="2"/>
  <c r="F499" i="2"/>
  <c r="I499" i="2" s="1"/>
  <c r="H494" i="2"/>
  <c r="G494" i="2"/>
  <c r="J494" i="2" s="1"/>
  <c r="K494" i="2" s="1"/>
  <c r="F494" i="2"/>
  <c r="I494" i="2" s="1"/>
  <c r="G493" i="2"/>
  <c r="F493" i="2"/>
  <c r="I493" i="2" s="1"/>
  <c r="J492" i="2"/>
  <c r="K492" i="2" s="1"/>
  <c r="F492" i="2"/>
  <c r="I492" i="2" s="1"/>
  <c r="G492" i="2"/>
  <c r="J490" i="2"/>
  <c r="K490" i="2" s="1"/>
  <c r="H490" i="2"/>
  <c r="G490" i="2"/>
  <c r="F490" i="2"/>
  <c r="I490" i="2" s="1"/>
  <c r="J489" i="2"/>
  <c r="I489" i="2"/>
  <c r="G489" i="2"/>
  <c r="F489" i="2"/>
  <c r="H484" i="2"/>
  <c r="G484" i="2"/>
  <c r="J484" i="2" s="1"/>
  <c r="K484" i="2" s="1"/>
  <c r="F484" i="2"/>
  <c r="I484" i="2" s="1"/>
  <c r="G483" i="2"/>
  <c r="J482" i="2"/>
  <c r="K482" i="2" s="1"/>
  <c r="F482" i="2"/>
  <c r="I482" i="2" s="1"/>
  <c r="G482" i="2"/>
  <c r="J480" i="2"/>
  <c r="K480" i="2" s="1"/>
  <c r="H480" i="2"/>
  <c r="G480" i="2"/>
  <c r="F480" i="2"/>
  <c r="I480" i="2" s="1"/>
  <c r="J479" i="2"/>
  <c r="K479" i="2" s="1"/>
  <c r="I479" i="2"/>
  <c r="G479" i="2"/>
  <c r="H479" i="2" s="1"/>
  <c r="F479" i="2"/>
  <c r="J478" i="2"/>
  <c r="F478" i="2"/>
  <c r="G478" i="2"/>
  <c r="I477" i="2"/>
  <c r="F477" i="2"/>
  <c r="G476" i="2"/>
  <c r="F476" i="2"/>
  <c r="I476" i="2" s="1"/>
  <c r="G475" i="2"/>
  <c r="F475" i="2"/>
  <c r="I475" i="2" s="1"/>
  <c r="G474" i="2"/>
  <c r="J472" i="2"/>
  <c r="G472" i="2"/>
  <c r="F472" i="2"/>
  <c r="J471" i="2"/>
  <c r="K471" i="2" s="1"/>
  <c r="I471" i="2"/>
  <c r="G471" i="2"/>
  <c r="H471" i="2" s="1"/>
  <c r="F471" i="2"/>
  <c r="I470" i="2"/>
  <c r="G470" i="2"/>
  <c r="F470" i="2"/>
  <c r="H469" i="2"/>
  <c r="G469" i="2"/>
  <c r="J469" i="2" s="1"/>
  <c r="K469" i="2" s="1"/>
  <c r="F469" i="2"/>
  <c r="I469" i="2" s="1"/>
  <c r="G468" i="2"/>
  <c r="F468" i="2"/>
  <c r="I468" i="2" s="1"/>
  <c r="J467" i="2"/>
  <c r="K467" i="2" s="1"/>
  <c r="F467" i="2"/>
  <c r="I467" i="2" s="1"/>
  <c r="G467" i="2"/>
  <c r="K465" i="2"/>
  <c r="J465" i="2"/>
  <c r="H465" i="2"/>
  <c r="G465" i="2"/>
  <c r="F465" i="2"/>
  <c r="I465" i="2" s="1"/>
  <c r="I458" i="2"/>
  <c r="H458" i="2"/>
  <c r="F458" i="2"/>
  <c r="G458" i="2"/>
  <c r="J458" i="2" s="1"/>
  <c r="H457" i="2"/>
  <c r="G457" i="2"/>
  <c r="J457" i="2" s="1"/>
  <c r="K457" i="2" s="1"/>
  <c r="F457" i="2"/>
  <c r="I457" i="2" s="1"/>
  <c r="G456" i="2"/>
  <c r="J456" i="2" s="1"/>
  <c r="K456" i="2" s="1"/>
  <c r="F456" i="2"/>
  <c r="I456" i="2" s="1"/>
  <c r="G455" i="2"/>
  <c r="F455" i="2"/>
  <c r="I455" i="2" s="1"/>
  <c r="J454" i="2"/>
  <c r="K454" i="2" s="1"/>
  <c r="F454" i="2"/>
  <c r="I454" i="2" s="1"/>
  <c r="G454" i="2"/>
  <c r="K452" i="2"/>
  <c r="J452" i="2"/>
  <c r="H452" i="2"/>
  <c r="G452" i="2"/>
  <c r="F452" i="2"/>
  <c r="I452" i="2" s="1"/>
  <c r="I451" i="2"/>
  <c r="G451" i="2"/>
  <c r="F451" i="2"/>
  <c r="J450" i="2"/>
  <c r="G450" i="2"/>
  <c r="F450" i="2"/>
  <c r="G449" i="2"/>
  <c r="J449" i="2" s="1"/>
  <c r="F449" i="2"/>
  <c r="I449" i="2" s="1"/>
  <c r="J445" i="2"/>
  <c r="G445" i="2"/>
  <c r="F445" i="2"/>
  <c r="K444" i="2"/>
  <c r="J444" i="2"/>
  <c r="I444" i="2"/>
  <c r="G444" i="2"/>
  <c r="H444" i="2" s="1"/>
  <c r="F444" i="2"/>
  <c r="I443" i="2"/>
  <c r="H443" i="2"/>
  <c r="F443" i="2"/>
  <c r="G443" i="2"/>
  <c r="J443" i="2" s="1"/>
  <c r="H442" i="2"/>
  <c r="G442" i="2"/>
  <c r="J442" i="2" s="1"/>
  <c r="K442" i="2" s="1"/>
  <c r="F442" i="2"/>
  <c r="I442" i="2" s="1"/>
  <c r="G441" i="2"/>
  <c r="F441" i="2"/>
  <c r="I441" i="2" s="1"/>
  <c r="G440" i="2"/>
  <c r="F440" i="2"/>
  <c r="I440" i="2" s="1"/>
  <c r="J439" i="2"/>
  <c r="F439" i="2"/>
  <c r="I439" i="2" s="1"/>
  <c r="G439" i="2"/>
  <c r="K437" i="2"/>
  <c r="J437" i="2"/>
  <c r="H437" i="2"/>
  <c r="G437" i="2"/>
  <c r="F437" i="2"/>
  <c r="I437" i="2" s="1"/>
  <c r="I436" i="2"/>
  <c r="G436" i="2"/>
  <c r="F436" i="2"/>
  <c r="I435" i="2"/>
  <c r="H435" i="2"/>
  <c r="G435" i="2"/>
  <c r="J435" i="2" s="1"/>
  <c r="F435" i="2"/>
  <c r="I434" i="2"/>
  <c r="G434" i="2"/>
  <c r="J432" i="2"/>
  <c r="G432" i="2"/>
  <c r="F432" i="2"/>
  <c r="J431" i="2"/>
  <c r="I431" i="2"/>
  <c r="G431" i="2"/>
  <c r="H431" i="2" s="1"/>
  <c r="F431" i="2"/>
  <c r="J430" i="2"/>
  <c r="I430" i="2"/>
  <c r="F430" i="2"/>
  <c r="G430" i="2"/>
  <c r="I429" i="2"/>
  <c r="H429" i="2"/>
  <c r="G429" i="2"/>
  <c r="J429" i="2" s="1"/>
  <c r="F429" i="2"/>
  <c r="F428" i="2"/>
  <c r="I428" i="2" s="1"/>
  <c r="G428" i="2"/>
  <c r="J427" i="2"/>
  <c r="K427" i="2" s="1"/>
  <c r="F427" i="2"/>
  <c r="I427" i="2" s="1"/>
  <c r="G427" i="2"/>
  <c r="K426" i="2"/>
  <c r="I426" i="2"/>
  <c r="H426" i="2"/>
  <c r="G426" i="2"/>
  <c r="J426" i="2" s="1"/>
  <c r="F426" i="2"/>
  <c r="I425" i="2"/>
  <c r="G425" i="2"/>
  <c r="F425" i="2"/>
  <c r="J424" i="2"/>
  <c r="I424" i="2"/>
  <c r="H424" i="2"/>
  <c r="G424" i="2"/>
  <c r="F424" i="2"/>
  <c r="G423" i="2"/>
  <c r="F423" i="2"/>
  <c r="I423" i="2" s="1"/>
  <c r="G422" i="2"/>
  <c r="F422" i="2"/>
  <c r="I422" i="2" s="1"/>
  <c r="J421" i="2"/>
  <c r="G421" i="2"/>
  <c r="F421" i="2"/>
  <c r="J420" i="2"/>
  <c r="K420" i="2" s="1"/>
  <c r="H420" i="2"/>
  <c r="G420" i="2"/>
  <c r="F420" i="2"/>
  <c r="I420" i="2" s="1"/>
  <c r="J419" i="2"/>
  <c r="K419" i="2" s="1"/>
  <c r="I419" i="2"/>
  <c r="G419" i="2"/>
  <c r="H419" i="2" s="1"/>
  <c r="F419" i="2"/>
  <c r="J418" i="2"/>
  <c r="F418" i="2"/>
  <c r="I418" i="2" s="1"/>
  <c r="G418" i="2"/>
  <c r="I417" i="2"/>
  <c r="H417" i="2"/>
  <c r="G417" i="2"/>
  <c r="J417" i="2" s="1"/>
  <c r="F417" i="2"/>
  <c r="H416" i="2"/>
  <c r="G416" i="2"/>
  <c r="J416" i="2" s="1"/>
  <c r="K416" i="2" s="1"/>
  <c r="F416" i="2"/>
  <c r="I416" i="2" s="1"/>
  <c r="J414" i="2"/>
  <c r="F414" i="2"/>
  <c r="I414" i="2" s="1"/>
  <c r="G414" i="2"/>
  <c r="G412" i="2"/>
  <c r="J412" i="2" s="1"/>
  <c r="K412" i="2" s="1"/>
  <c r="F412" i="2"/>
  <c r="I412" i="2" s="1"/>
  <c r="I411" i="2"/>
  <c r="G411" i="2"/>
  <c r="F411" i="2"/>
  <c r="G404" i="2"/>
  <c r="F404" i="2"/>
  <c r="I404" i="2" s="1"/>
  <c r="F403" i="2"/>
  <c r="I403" i="2" s="1"/>
  <c r="G403" i="2"/>
  <c r="G401" i="2"/>
  <c r="J401" i="2" s="1"/>
  <c r="K401" i="2" s="1"/>
  <c r="F401" i="2"/>
  <c r="I401" i="2" s="1"/>
  <c r="K400" i="2"/>
  <c r="J400" i="2"/>
  <c r="I400" i="2"/>
  <c r="G400" i="2"/>
  <c r="H400" i="2" s="1"/>
  <c r="F400" i="2"/>
  <c r="J399" i="2"/>
  <c r="F399" i="2"/>
  <c r="G399" i="2"/>
  <c r="F398" i="2"/>
  <c r="I398" i="2" s="1"/>
  <c r="H397" i="2"/>
  <c r="G397" i="2"/>
  <c r="J397" i="2" s="1"/>
  <c r="K397" i="2" s="1"/>
  <c r="F397" i="2"/>
  <c r="I397" i="2" s="1"/>
  <c r="J395" i="2"/>
  <c r="K395" i="2" s="1"/>
  <c r="I395" i="2"/>
  <c r="F395" i="2"/>
  <c r="G395" i="2"/>
  <c r="J393" i="2"/>
  <c r="G393" i="2"/>
  <c r="F393" i="2"/>
  <c r="I392" i="2"/>
  <c r="G392" i="2"/>
  <c r="F392" i="2"/>
  <c r="I390" i="2"/>
  <c r="H390" i="2"/>
  <c r="G390" i="2"/>
  <c r="J390" i="2" s="1"/>
  <c r="F390" i="2"/>
  <c r="K389" i="2"/>
  <c r="H389" i="2"/>
  <c r="G389" i="2"/>
  <c r="J389" i="2" s="1"/>
  <c r="F389" i="2"/>
  <c r="I389" i="2" s="1"/>
  <c r="F388" i="2"/>
  <c r="I388" i="2" s="1"/>
  <c r="G388" i="2"/>
  <c r="F387" i="2"/>
  <c r="I387" i="2" s="1"/>
  <c r="G387" i="2"/>
  <c r="J387" i="2" s="1"/>
  <c r="J385" i="2"/>
  <c r="G385" i="2"/>
  <c r="I382" i="2"/>
  <c r="F382" i="2"/>
  <c r="I380" i="2"/>
  <c r="F380" i="2"/>
  <c r="E380" i="2"/>
  <c r="E382" i="2" s="1"/>
  <c r="J379" i="2"/>
  <c r="K379" i="2" s="1"/>
  <c r="I379" i="2"/>
  <c r="H379" i="2"/>
  <c r="G379" i="2"/>
  <c r="F379" i="2"/>
  <c r="E373" i="2"/>
  <c r="E370" i="2"/>
  <c r="K369" i="2"/>
  <c r="I369" i="2"/>
  <c r="H369" i="2"/>
  <c r="G369" i="2"/>
  <c r="J369" i="2" s="1"/>
  <c r="F369" i="2"/>
  <c r="G368" i="2"/>
  <c r="H368" i="2" s="1"/>
  <c r="F368" i="2"/>
  <c r="I368" i="2" s="1"/>
  <c r="F367" i="2"/>
  <c r="G364" i="2"/>
  <c r="E364" i="2"/>
  <c r="J363" i="2"/>
  <c r="G363" i="2"/>
  <c r="F363" i="2"/>
  <c r="I362" i="2"/>
  <c r="H362" i="2"/>
  <c r="G362" i="2"/>
  <c r="J362" i="2" s="1"/>
  <c r="K362" i="2" s="1"/>
  <c r="F362" i="2"/>
  <c r="G361" i="2"/>
  <c r="F361" i="2"/>
  <c r="H360" i="2"/>
  <c r="G360" i="2"/>
  <c r="J360" i="2" s="1"/>
  <c r="F360" i="2"/>
  <c r="I360" i="2" s="1"/>
  <c r="E357" i="2"/>
  <c r="J356" i="2"/>
  <c r="I356" i="2"/>
  <c r="H356" i="2"/>
  <c r="G356" i="2"/>
  <c r="F356" i="2"/>
  <c r="G355" i="2"/>
  <c r="F355" i="2"/>
  <c r="I355" i="2" s="1"/>
  <c r="I354" i="2"/>
  <c r="H354" i="2"/>
  <c r="G354" i="2"/>
  <c r="J354" i="2" s="1"/>
  <c r="K354" i="2" s="1"/>
  <c r="F354" i="2"/>
  <c r="G353" i="2"/>
  <c r="F353" i="2"/>
  <c r="I353" i="2" s="1"/>
  <c r="J352" i="2"/>
  <c r="K352" i="2" s="1"/>
  <c r="I352" i="2"/>
  <c r="H352" i="2"/>
  <c r="G352" i="2"/>
  <c r="F352" i="2"/>
  <c r="H351" i="2"/>
  <c r="G351" i="2"/>
  <c r="J351" i="2" s="1"/>
  <c r="K351" i="2" s="1"/>
  <c r="F351" i="2"/>
  <c r="I351" i="2" s="1"/>
  <c r="I350" i="2"/>
  <c r="H350" i="2"/>
  <c r="G350" i="2"/>
  <c r="F350" i="2"/>
  <c r="F357" i="2" s="1"/>
  <c r="G347" i="2"/>
  <c r="F347" i="2"/>
  <c r="E347" i="2"/>
  <c r="J346" i="2"/>
  <c r="G346" i="2"/>
  <c r="F346" i="2"/>
  <c r="I345" i="2"/>
  <c r="K345" i="2" s="1"/>
  <c r="H345" i="2"/>
  <c r="G345" i="2"/>
  <c r="J345" i="2" s="1"/>
  <c r="F345" i="2"/>
  <c r="J344" i="2"/>
  <c r="G344" i="2"/>
  <c r="F344" i="2"/>
  <c r="G335" i="2"/>
  <c r="I333" i="2"/>
  <c r="H333" i="2"/>
  <c r="G333" i="2"/>
  <c r="J333" i="2" s="1"/>
  <c r="K333" i="2" s="1"/>
  <c r="F333" i="2"/>
  <c r="J332" i="2"/>
  <c r="K332" i="2" s="1"/>
  <c r="H332" i="2"/>
  <c r="G332" i="2"/>
  <c r="F332" i="2"/>
  <c r="I332" i="2" s="1"/>
  <c r="J331" i="2"/>
  <c r="K331" i="2" s="1"/>
  <c r="G331" i="2"/>
  <c r="F331" i="2"/>
  <c r="I331" i="2" s="1"/>
  <c r="G328" i="2"/>
  <c r="F328" i="2"/>
  <c r="I328" i="2" s="1"/>
  <c r="I325" i="2"/>
  <c r="K325" i="2" s="1"/>
  <c r="H325" i="2"/>
  <c r="G325" i="2"/>
  <c r="J325" i="2" s="1"/>
  <c r="F325" i="2"/>
  <c r="H324" i="2"/>
  <c r="G324" i="2"/>
  <c r="J324" i="2" s="1"/>
  <c r="K324" i="2" s="1"/>
  <c r="F324" i="2"/>
  <c r="I324" i="2" s="1"/>
  <c r="J323" i="2"/>
  <c r="G323" i="2"/>
  <c r="F323" i="2"/>
  <c r="I323" i="2" s="1"/>
  <c r="J317" i="2"/>
  <c r="G317" i="2"/>
  <c r="I315" i="2"/>
  <c r="K315" i="2" s="1"/>
  <c r="H315" i="2"/>
  <c r="G315" i="2"/>
  <c r="J315" i="2" s="1"/>
  <c r="F315" i="2"/>
  <c r="G314" i="2"/>
  <c r="F314" i="2"/>
  <c r="I314" i="2" s="1"/>
  <c r="G313" i="2"/>
  <c r="F313" i="2"/>
  <c r="I313" i="2" s="1"/>
  <c r="G312" i="2"/>
  <c r="J312" i="2" s="1"/>
  <c r="G311" i="2"/>
  <c r="F311" i="2"/>
  <c r="I311" i="2" s="1"/>
  <c r="G310" i="2"/>
  <c r="F310" i="2"/>
  <c r="I310" i="2" s="1"/>
  <c r="F309" i="2"/>
  <c r="I309" i="2" s="1"/>
  <c r="G309" i="2"/>
  <c r="I307" i="2"/>
  <c r="H307" i="2"/>
  <c r="G307" i="2"/>
  <c r="J307" i="2" s="1"/>
  <c r="K307" i="2" s="1"/>
  <c r="F307" i="2"/>
  <c r="J306" i="2"/>
  <c r="K306" i="2" s="1"/>
  <c r="G306" i="2"/>
  <c r="H306" i="2" s="1"/>
  <c r="F306" i="2"/>
  <c r="I306" i="2" s="1"/>
  <c r="J305" i="2"/>
  <c r="G305" i="2"/>
  <c r="F305" i="2"/>
  <c r="I305" i="2" s="1"/>
  <c r="G304" i="2"/>
  <c r="F303" i="2"/>
  <c r="I303" i="2" s="1"/>
  <c r="G302" i="2"/>
  <c r="F302" i="2"/>
  <c r="I302" i="2" s="1"/>
  <c r="E299" i="2"/>
  <c r="I297" i="2"/>
  <c r="H297" i="2"/>
  <c r="G297" i="2"/>
  <c r="J297" i="2" s="1"/>
  <c r="K297" i="2" s="1"/>
  <c r="F297" i="2"/>
  <c r="H296" i="2"/>
  <c r="G296" i="2"/>
  <c r="J296" i="2" s="1"/>
  <c r="K296" i="2" s="1"/>
  <c r="F296" i="2"/>
  <c r="I296" i="2" s="1"/>
  <c r="F294" i="2"/>
  <c r="I294" i="2" s="1"/>
  <c r="G294" i="2"/>
  <c r="G292" i="2"/>
  <c r="F292" i="2"/>
  <c r="I292" i="2" s="1"/>
  <c r="J291" i="2"/>
  <c r="I291" i="2"/>
  <c r="F291" i="2"/>
  <c r="G291" i="2"/>
  <c r="I289" i="2"/>
  <c r="K289" i="2" s="1"/>
  <c r="H289" i="2"/>
  <c r="G289" i="2"/>
  <c r="J289" i="2" s="1"/>
  <c r="F289" i="2"/>
  <c r="G288" i="2"/>
  <c r="F288" i="2"/>
  <c r="I288" i="2" s="1"/>
  <c r="G287" i="2"/>
  <c r="F285" i="2"/>
  <c r="I285" i="2" s="1"/>
  <c r="J284" i="2"/>
  <c r="G284" i="2"/>
  <c r="F284" i="2"/>
  <c r="I284" i="2" s="1"/>
  <c r="K284" i="2" s="1"/>
  <c r="G283" i="2"/>
  <c r="I279" i="2"/>
  <c r="H279" i="2"/>
  <c r="G279" i="2"/>
  <c r="J279" i="2" s="1"/>
  <c r="K279" i="2" s="1"/>
  <c r="F279" i="2"/>
  <c r="J278" i="2"/>
  <c r="K278" i="2" s="1"/>
  <c r="G278" i="2"/>
  <c r="H278" i="2" s="1"/>
  <c r="F278" i="2"/>
  <c r="I278" i="2" s="1"/>
  <c r="J277" i="2"/>
  <c r="K277" i="2" s="1"/>
  <c r="G277" i="2"/>
  <c r="H277" i="2" s="1"/>
  <c r="F277" i="2"/>
  <c r="I277" i="2" s="1"/>
  <c r="F276" i="2"/>
  <c r="I276" i="2" s="1"/>
  <c r="G276" i="2"/>
  <c r="H275" i="2"/>
  <c r="G275" i="2"/>
  <c r="J275" i="2" s="1"/>
  <c r="K275" i="2" s="1"/>
  <c r="F275" i="2"/>
  <c r="I275" i="2" s="1"/>
  <c r="G274" i="2"/>
  <c r="F274" i="2"/>
  <c r="I274" i="2" s="1"/>
  <c r="J273" i="2"/>
  <c r="G273" i="2"/>
  <c r="G271" i="2"/>
  <c r="J271" i="2" s="1"/>
  <c r="F271" i="2"/>
  <c r="I271" i="2" s="1"/>
  <c r="K271" i="2" s="1"/>
  <c r="H270" i="2"/>
  <c r="G270" i="2"/>
  <c r="J270" i="2" s="1"/>
  <c r="K270" i="2" s="1"/>
  <c r="F270" i="2"/>
  <c r="I270" i="2" s="1"/>
  <c r="F269" i="2"/>
  <c r="I269" i="2" s="1"/>
  <c r="G268" i="2"/>
  <c r="J268" i="2" s="1"/>
  <c r="G266" i="2"/>
  <c r="F266" i="2"/>
  <c r="I266" i="2" s="1"/>
  <c r="J265" i="2"/>
  <c r="F265" i="2"/>
  <c r="G265" i="2"/>
  <c r="I261" i="2"/>
  <c r="K261" i="2" s="1"/>
  <c r="H261" i="2"/>
  <c r="G261" i="2"/>
  <c r="J261" i="2" s="1"/>
  <c r="F261" i="2"/>
  <c r="J260" i="2"/>
  <c r="K260" i="2" s="1"/>
  <c r="G260" i="2"/>
  <c r="F260" i="2"/>
  <c r="I260" i="2" s="1"/>
  <c r="F259" i="2"/>
  <c r="G259" i="2"/>
  <c r="F255" i="2"/>
  <c r="I255" i="2" s="1"/>
  <c r="J254" i="2"/>
  <c r="K254" i="2" s="1"/>
  <c r="G254" i="2"/>
  <c r="H254" i="2" s="1"/>
  <c r="F254" i="2"/>
  <c r="I254" i="2" s="1"/>
  <c r="G251" i="2"/>
  <c r="F251" i="2"/>
  <c r="I251" i="2" s="1"/>
  <c r="G250" i="2"/>
  <c r="F250" i="2"/>
  <c r="I250" i="2" s="1"/>
  <c r="G249" i="2"/>
  <c r="F247" i="2"/>
  <c r="I247" i="2" s="1"/>
  <c r="J246" i="2"/>
  <c r="G246" i="2"/>
  <c r="F246" i="2"/>
  <c r="I246" i="2" s="1"/>
  <c r="K246" i="2" s="1"/>
  <c r="F245" i="2"/>
  <c r="I245" i="2" s="1"/>
  <c r="G245" i="2"/>
  <c r="I243" i="2"/>
  <c r="G243" i="2"/>
  <c r="F243" i="2"/>
  <c r="K242" i="2"/>
  <c r="J242" i="2"/>
  <c r="G242" i="2"/>
  <c r="F242" i="2"/>
  <c r="I242" i="2" s="1"/>
  <c r="G241" i="2"/>
  <c r="F241" i="2"/>
  <c r="I241" i="2" s="1"/>
  <c r="G240" i="2"/>
  <c r="G239" i="2"/>
  <c r="F239" i="2"/>
  <c r="I239" i="2" s="1"/>
  <c r="G238" i="2"/>
  <c r="F238" i="2"/>
  <c r="I238" i="2" s="1"/>
  <c r="J237" i="2"/>
  <c r="G237" i="2"/>
  <c r="G232" i="2"/>
  <c r="H232" i="2" s="1"/>
  <c r="F232" i="2"/>
  <c r="I232" i="2" s="1"/>
  <c r="G231" i="2"/>
  <c r="F231" i="2"/>
  <c r="I231" i="2" s="1"/>
  <c r="I230" i="2"/>
  <c r="H230" i="2"/>
  <c r="F230" i="2"/>
  <c r="G230" i="2"/>
  <c r="J230" i="2" s="1"/>
  <c r="H229" i="2"/>
  <c r="G229" i="2"/>
  <c r="J229" i="2" s="1"/>
  <c r="K229" i="2" s="1"/>
  <c r="F229" i="2"/>
  <c r="I229" i="2" s="1"/>
  <c r="K228" i="2"/>
  <c r="J228" i="2"/>
  <c r="G228" i="2"/>
  <c r="H228" i="2" s="1"/>
  <c r="F228" i="2"/>
  <c r="I228" i="2" s="1"/>
  <c r="F227" i="2"/>
  <c r="I227" i="2" s="1"/>
  <c r="G227" i="2"/>
  <c r="H225" i="2"/>
  <c r="G225" i="2"/>
  <c r="J225" i="2" s="1"/>
  <c r="F225" i="2"/>
  <c r="I225" i="2" s="1"/>
  <c r="K225" i="2" s="1"/>
  <c r="G224" i="2"/>
  <c r="F224" i="2"/>
  <c r="I224" i="2" s="1"/>
  <c r="F222" i="2"/>
  <c r="I222" i="2" s="1"/>
  <c r="G222" i="2"/>
  <c r="G221" i="2"/>
  <c r="F221" i="2"/>
  <c r="I221" i="2" s="1"/>
  <c r="J220" i="2"/>
  <c r="K220" i="2" s="1"/>
  <c r="I220" i="2"/>
  <c r="G220" i="2"/>
  <c r="F220" i="2"/>
  <c r="H220" i="2" s="1"/>
  <c r="G219" i="2"/>
  <c r="J219" i="2" s="1"/>
  <c r="G218" i="2"/>
  <c r="F218" i="2"/>
  <c r="I218" i="2" s="1"/>
  <c r="J217" i="2"/>
  <c r="G217" i="2"/>
  <c r="F217" i="2"/>
  <c r="E214" i="2"/>
  <c r="I213" i="2"/>
  <c r="G213" i="2"/>
  <c r="J213" i="2" s="1"/>
  <c r="K213" i="2" s="1"/>
  <c r="F213" i="2"/>
  <c r="F212" i="2"/>
  <c r="G206" i="2"/>
  <c r="K205" i="2"/>
  <c r="G205" i="2"/>
  <c r="J205" i="2" s="1"/>
  <c r="F205" i="2"/>
  <c r="I205" i="2" s="1"/>
  <c r="I204" i="2"/>
  <c r="G204" i="2"/>
  <c r="F204" i="2"/>
  <c r="F203" i="2"/>
  <c r="I203" i="2" s="1"/>
  <c r="G203" i="2"/>
  <c r="J203" i="2" s="1"/>
  <c r="G202" i="2"/>
  <c r="J202" i="2" s="1"/>
  <c r="K202" i="2" s="1"/>
  <c r="F202" i="2"/>
  <c r="I202" i="2" s="1"/>
  <c r="G201" i="2"/>
  <c r="F201" i="2"/>
  <c r="I201" i="2" s="1"/>
  <c r="J200" i="2"/>
  <c r="F200" i="2"/>
  <c r="G200" i="2"/>
  <c r="G195" i="2"/>
  <c r="J195" i="2" s="1"/>
  <c r="K195" i="2" s="1"/>
  <c r="F195" i="2"/>
  <c r="I195" i="2" s="1"/>
  <c r="I194" i="2"/>
  <c r="G194" i="2"/>
  <c r="F194" i="2"/>
  <c r="F193" i="2"/>
  <c r="I193" i="2" s="1"/>
  <c r="G193" i="2"/>
  <c r="J193" i="2" s="1"/>
  <c r="H192" i="2"/>
  <c r="G192" i="2"/>
  <c r="J192" i="2" s="1"/>
  <c r="K192" i="2" s="1"/>
  <c r="F192" i="2"/>
  <c r="I192" i="2" s="1"/>
  <c r="G191" i="2"/>
  <c r="F191" i="2"/>
  <c r="I191" i="2" s="1"/>
  <c r="J190" i="2"/>
  <c r="F190" i="2"/>
  <c r="I190" i="2" s="1"/>
  <c r="G190" i="2"/>
  <c r="G188" i="2"/>
  <c r="J188" i="2" s="1"/>
  <c r="J187" i="2"/>
  <c r="H187" i="2"/>
  <c r="G187" i="2"/>
  <c r="F187" i="2"/>
  <c r="I187" i="2" s="1"/>
  <c r="K187" i="2" s="1"/>
  <c r="J186" i="2"/>
  <c r="K186" i="2" s="1"/>
  <c r="I186" i="2"/>
  <c r="G186" i="2"/>
  <c r="H186" i="2" s="1"/>
  <c r="F186" i="2"/>
  <c r="H184" i="2"/>
  <c r="G184" i="2"/>
  <c r="J184" i="2" s="1"/>
  <c r="K184" i="2" s="1"/>
  <c r="F184" i="2"/>
  <c r="I184" i="2" s="1"/>
  <c r="G183" i="2"/>
  <c r="F183" i="2"/>
  <c r="I183" i="2" s="1"/>
  <c r="J182" i="2"/>
  <c r="K182" i="2" s="1"/>
  <c r="F182" i="2"/>
  <c r="I182" i="2" s="1"/>
  <c r="G182" i="2"/>
  <c r="D182" i="2"/>
  <c r="J176" i="2"/>
  <c r="K176" i="2" s="1"/>
  <c r="H176" i="2"/>
  <c r="G176" i="2"/>
  <c r="F176" i="2"/>
  <c r="I176" i="2" s="1"/>
  <c r="G175" i="2"/>
  <c r="F175" i="2"/>
  <c r="I175" i="2" s="1"/>
  <c r="G174" i="2"/>
  <c r="J174" i="2" s="1"/>
  <c r="G173" i="2"/>
  <c r="F173" i="2"/>
  <c r="I173" i="2" s="1"/>
  <c r="G172" i="2"/>
  <c r="F172" i="2"/>
  <c r="I172" i="2" s="1"/>
  <c r="F171" i="2"/>
  <c r="I171" i="2" s="1"/>
  <c r="G171" i="2"/>
  <c r="G169" i="2"/>
  <c r="J168" i="2"/>
  <c r="K168" i="2" s="1"/>
  <c r="H168" i="2"/>
  <c r="G168" i="2"/>
  <c r="F168" i="2"/>
  <c r="I168" i="2" s="1"/>
  <c r="G167" i="2"/>
  <c r="F167" i="2"/>
  <c r="I167" i="2" s="1"/>
  <c r="G166" i="2"/>
  <c r="J166" i="2" s="1"/>
  <c r="G165" i="2"/>
  <c r="F165" i="2"/>
  <c r="I165" i="2" s="1"/>
  <c r="G164" i="2"/>
  <c r="F164" i="2"/>
  <c r="I164" i="2" s="1"/>
  <c r="G163" i="2"/>
  <c r="F163" i="2"/>
  <c r="I163" i="2" s="1"/>
  <c r="J162" i="2"/>
  <c r="G162" i="2"/>
  <c r="G160" i="2"/>
  <c r="J160" i="2" s="1"/>
  <c r="K160" i="2" s="1"/>
  <c r="F160" i="2"/>
  <c r="I160" i="2" s="1"/>
  <c r="I159" i="2"/>
  <c r="G159" i="2"/>
  <c r="F159" i="2"/>
  <c r="I157" i="2"/>
  <c r="F157" i="2"/>
  <c r="G156" i="2"/>
  <c r="J156" i="2" s="1"/>
  <c r="K156" i="2" s="1"/>
  <c r="F156" i="2"/>
  <c r="I156" i="2" s="1"/>
  <c r="J154" i="2"/>
  <c r="I154" i="2"/>
  <c r="F154" i="2"/>
  <c r="G154" i="2"/>
  <c r="D153" i="2"/>
  <c r="D152" i="2"/>
  <c r="D151" i="2"/>
  <c r="G149" i="2"/>
  <c r="F149" i="2"/>
  <c r="J145" i="2"/>
  <c r="G145" i="2"/>
  <c r="K143" i="2"/>
  <c r="G143" i="2"/>
  <c r="J143" i="2" s="1"/>
  <c r="F143" i="2"/>
  <c r="I143" i="2" s="1"/>
  <c r="G142" i="2"/>
  <c r="F142" i="2"/>
  <c r="I142" i="2" s="1"/>
  <c r="G139" i="2"/>
  <c r="F139" i="2"/>
  <c r="I139" i="2" s="1"/>
  <c r="J138" i="2"/>
  <c r="G138" i="2"/>
  <c r="F138" i="2"/>
  <c r="I138" i="2" s="1"/>
  <c r="K138" i="2" s="1"/>
  <c r="J137" i="2"/>
  <c r="K137" i="2" s="1"/>
  <c r="H137" i="2"/>
  <c r="F137" i="2"/>
  <c r="I137" i="2" s="1"/>
  <c r="G137" i="2"/>
  <c r="G135" i="2"/>
  <c r="F135" i="2"/>
  <c r="I135" i="2" s="1"/>
  <c r="D135" i="2"/>
  <c r="H134" i="2"/>
  <c r="G134" i="2"/>
  <c r="J134" i="2" s="1"/>
  <c r="F134" i="2"/>
  <c r="I134" i="2" s="1"/>
  <c r="J128" i="2"/>
  <c r="K128" i="2" s="1"/>
  <c r="H128" i="2"/>
  <c r="G128" i="2"/>
  <c r="F128" i="2"/>
  <c r="I128" i="2" s="1"/>
  <c r="I127" i="2"/>
  <c r="G127" i="2"/>
  <c r="F127" i="2"/>
  <c r="I125" i="2"/>
  <c r="G125" i="2"/>
  <c r="J125" i="2" s="1"/>
  <c r="K125" i="2" s="1"/>
  <c r="F125" i="2"/>
  <c r="G124" i="2"/>
  <c r="J124" i="2" s="1"/>
  <c r="F124" i="2"/>
  <c r="G123" i="2"/>
  <c r="J120" i="2"/>
  <c r="K120" i="2" s="1"/>
  <c r="G120" i="2"/>
  <c r="H120" i="2" s="1"/>
  <c r="F120" i="2"/>
  <c r="I120" i="2" s="1"/>
  <c r="J119" i="2"/>
  <c r="G119" i="2"/>
  <c r="F119" i="2"/>
  <c r="D119" i="2"/>
  <c r="I118" i="2"/>
  <c r="G118" i="2"/>
  <c r="F118" i="2"/>
  <c r="G114" i="2"/>
  <c r="F114" i="2"/>
  <c r="I114" i="2" s="1"/>
  <c r="K113" i="2"/>
  <c r="H113" i="2"/>
  <c r="G113" i="2"/>
  <c r="J113" i="2" s="1"/>
  <c r="F113" i="2"/>
  <c r="I113" i="2" s="1"/>
  <c r="G112" i="2"/>
  <c r="J112" i="2" s="1"/>
  <c r="J111" i="2"/>
  <c r="F111" i="2"/>
  <c r="I111" i="2" s="1"/>
  <c r="G111" i="2"/>
  <c r="J109" i="2"/>
  <c r="G109" i="2"/>
  <c r="F109" i="2"/>
  <c r="J108" i="2"/>
  <c r="I108" i="2"/>
  <c r="G108" i="2"/>
  <c r="H108" i="2" s="1"/>
  <c r="F108" i="2"/>
  <c r="F107" i="2"/>
  <c r="I107" i="2" s="1"/>
  <c r="G107" i="2"/>
  <c r="I106" i="2"/>
  <c r="G106" i="2"/>
  <c r="J106" i="2" s="1"/>
  <c r="K106" i="2" s="1"/>
  <c r="F106" i="2"/>
  <c r="G105" i="2"/>
  <c r="F105" i="2"/>
  <c r="I105" i="2" s="1"/>
  <c r="F104" i="2"/>
  <c r="I104" i="2" s="1"/>
  <c r="G104" i="2"/>
  <c r="J103" i="2"/>
  <c r="I103" i="2"/>
  <c r="F103" i="2"/>
  <c r="G103" i="2"/>
  <c r="K101" i="2"/>
  <c r="J101" i="2"/>
  <c r="G101" i="2"/>
  <c r="F101" i="2"/>
  <c r="I101" i="2" s="1"/>
  <c r="J100" i="2"/>
  <c r="K100" i="2" s="1"/>
  <c r="G100" i="2"/>
  <c r="F100" i="2"/>
  <c r="I100" i="2" s="1"/>
  <c r="F99" i="2"/>
  <c r="I99" i="2" s="1"/>
  <c r="G99" i="2"/>
  <c r="J99" i="2" s="1"/>
  <c r="I98" i="2"/>
  <c r="H98" i="2"/>
  <c r="G98" i="2"/>
  <c r="J98" i="2" s="1"/>
  <c r="F98" i="2"/>
  <c r="G97" i="2"/>
  <c r="F97" i="2"/>
  <c r="I97" i="2" s="1"/>
  <c r="K96" i="2"/>
  <c r="J96" i="2"/>
  <c r="G96" i="2"/>
  <c r="F96" i="2"/>
  <c r="I96" i="2" s="1"/>
  <c r="F95" i="2"/>
  <c r="I95" i="2" s="1"/>
  <c r="G95" i="2"/>
  <c r="G93" i="2"/>
  <c r="F93" i="2"/>
  <c r="I93" i="2" s="1"/>
  <c r="G92" i="2"/>
  <c r="F92" i="2"/>
  <c r="I92" i="2" s="1"/>
  <c r="J91" i="2"/>
  <c r="K91" i="2" s="1"/>
  <c r="F91" i="2"/>
  <c r="I91" i="2" s="1"/>
  <c r="G91" i="2"/>
  <c r="I90" i="2"/>
  <c r="G90" i="2"/>
  <c r="F90" i="2"/>
  <c r="J88" i="2"/>
  <c r="I88" i="2"/>
  <c r="F88" i="2"/>
  <c r="G88" i="2"/>
  <c r="J86" i="2"/>
  <c r="K86" i="2" s="1"/>
  <c r="H86" i="2"/>
  <c r="G86" i="2"/>
  <c r="F86" i="2"/>
  <c r="I86" i="2" s="1"/>
  <c r="G85" i="2"/>
  <c r="F85" i="2"/>
  <c r="I85" i="2" s="1"/>
  <c r="I83" i="2"/>
  <c r="H83" i="2"/>
  <c r="G83" i="2"/>
  <c r="J83" i="2" s="1"/>
  <c r="K83" i="2" s="1"/>
  <c r="F83" i="2"/>
  <c r="G82" i="2"/>
  <c r="J82" i="2" s="1"/>
  <c r="F82" i="2"/>
  <c r="G81" i="2"/>
  <c r="J78" i="2"/>
  <c r="K78" i="2" s="1"/>
  <c r="G78" i="2"/>
  <c r="H78" i="2" s="1"/>
  <c r="F78" i="2"/>
  <c r="I78" i="2" s="1"/>
  <c r="J77" i="2"/>
  <c r="G77" i="2"/>
  <c r="F77" i="2"/>
  <c r="I77" i="2" s="1"/>
  <c r="K77" i="2" s="1"/>
  <c r="I76" i="2"/>
  <c r="G76" i="2"/>
  <c r="F76" i="2"/>
  <c r="G75" i="2"/>
  <c r="J75" i="2" s="1"/>
  <c r="F75" i="2"/>
  <c r="G74" i="2"/>
  <c r="J71" i="2"/>
  <c r="K71" i="2" s="1"/>
  <c r="G71" i="2"/>
  <c r="H71" i="2" s="1"/>
  <c r="F71" i="2"/>
  <c r="I71" i="2" s="1"/>
  <c r="J70" i="2"/>
  <c r="G70" i="2"/>
  <c r="F70" i="2"/>
  <c r="I70" i="2" s="1"/>
  <c r="K70" i="2" s="1"/>
  <c r="I68" i="2"/>
  <c r="F68" i="2"/>
  <c r="D68" i="2"/>
  <c r="G68" i="2" s="1"/>
  <c r="H68" i="2" s="1"/>
  <c r="I67" i="2"/>
  <c r="F67" i="2"/>
  <c r="D67" i="2"/>
  <c r="G67" i="2" s="1"/>
  <c r="H67" i="2" s="1"/>
  <c r="J66" i="2"/>
  <c r="K66" i="2" s="1"/>
  <c r="I66" i="2"/>
  <c r="F66" i="2"/>
  <c r="G66" i="2"/>
  <c r="H66" i="2" s="1"/>
  <c r="D66" i="2"/>
  <c r="I65" i="2"/>
  <c r="F65" i="2"/>
  <c r="G65" i="2"/>
  <c r="D65" i="2"/>
  <c r="J64" i="2"/>
  <c r="I64" i="2"/>
  <c r="F64" i="2"/>
  <c r="G64" i="2"/>
  <c r="H64" i="2" s="1"/>
  <c r="D64" i="2"/>
  <c r="I63" i="2"/>
  <c r="F63" i="2"/>
  <c r="D63" i="2"/>
  <c r="I62" i="2"/>
  <c r="F62" i="2"/>
  <c r="D62" i="2"/>
  <c r="I61" i="2"/>
  <c r="F61" i="2"/>
  <c r="G61" i="2"/>
  <c r="H61" i="2" s="1"/>
  <c r="G60" i="2"/>
  <c r="I56" i="2"/>
  <c r="G56" i="2"/>
  <c r="F56" i="2"/>
  <c r="H55" i="2"/>
  <c r="F55" i="2"/>
  <c r="I55" i="2" s="1"/>
  <c r="G55" i="2"/>
  <c r="J55" i="2" s="1"/>
  <c r="G54" i="2"/>
  <c r="F54" i="2"/>
  <c r="I54" i="2" s="1"/>
  <c r="F53" i="2"/>
  <c r="I53" i="2" s="1"/>
  <c r="G53" i="2"/>
  <c r="J51" i="2"/>
  <c r="K51" i="2" s="1"/>
  <c r="I51" i="2"/>
  <c r="F51" i="2"/>
  <c r="G51" i="2"/>
  <c r="H51" i="2" s="1"/>
  <c r="G50" i="2"/>
  <c r="J50" i="2" s="1"/>
  <c r="J49" i="2"/>
  <c r="K49" i="2" s="1"/>
  <c r="I49" i="2"/>
  <c r="H49" i="2"/>
  <c r="G49" i="2"/>
  <c r="F49" i="2"/>
  <c r="G48" i="2"/>
  <c r="F48" i="2"/>
  <c r="I48" i="2" s="1"/>
  <c r="G47" i="2"/>
  <c r="J47" i="2" s="1"/>
  <c r="G46" i="2"/>
  <c r="F46" i="2"/>
  <c r="I46" i="2" s="1"/>
  <c r="F45" i="2"/>
  <c r="I45" i="2" s="1"/>
  <c r="G45" i="2"/>
  <c r="J43" i="2"/>
  <c r="K43" i="2" s="1"/>
  <c r="I43" i="2"/>
  <c r="F43" i="2"/>
  <c r="G43" i="2"/>
  <c r="H43" i="2" s="1"/>
  <c r="G42" i="2"/>
  <c r="J42" i="2" s="1"/>
  <c r="J41" i="2"/>
  <c r="K41" i="2" s="1"/>
  <c r="I41" i="2"/>
  <c r="G41" i="2"/>
  <c r="H41" i="2" s="1"/>
  <c r="F41" i="2"/>
  <c r="G40" i="2"/>
  <c r="F40" i="2"/>
  <c r="I40" i="2" s="1"/>
  <c r="F39" i="2"/>
  <c r="I39" i="2" s="1"/>
  <c r="G39" i="2"/>
  <c r="J39" i="2" s="1"/>
  <c r="G38" i="2"/>
  <c r="F38" i="2"/>
  <c r="I38" i="2" s="1"/>
  <c r="F37" i="2"/>
  <c r="I37" i="2" s="1"/>
  <c r="G37" i="2"/>
  <c r="I35" i="2"/>
  <c r="F35" i="2"/>
  <c r="G35" i="2"/>
  <c r="G34" i="2"/>
  <c r="J34" i="2" s="1"/>
  <c r="I33" i="2"/>
  <c r="G33" i="2"/>
  <c r="F33" i="2"/>
  <c r="I32" i="2"/>
  <c r="G32" i="2"/>
  <c r="F32" i="2"/>
  <c r="F31" i="2"/>
  <c r="G31" i="2"/>
  <c r="J31" i="2" s="1"/>
  <c r="F30" i="2"/>
  <c r="I30" i="2" s="1"/>
  <c r="D30" i="2"/>
  <c r="F29" i="2"/>
  <c r="I29" i="2" s="1"/>
  <c r="D29" i="2"/>
  <c r="G28" i="2"/>
  <c r="F28" i="2"/>
  <c r="I28" i="2" s="1"/>
  <c r="D28" i="2"/>
  <c r="G27" i="2"/>
  <c r="F27" i="2"/>
  <c r="I27" i="2" s="1"/>
  <c r="D27" i="2"/>
  <c r="F26" i="2"/>
  <c r="I26" i="2" s="1"/>
  <c r="F25" i="2"/>
  <c r="J19" i="2"/>
  <c r="I19" i="2"/>
  <c r="G19" i="2"/>
  <c r="F19" i="2"/>
  <c r="H19" i="2" s="1"/>
  <c r="J18" i="2"/>
  <c r="K18" i="2" s="1"/>
  <c r="I18" i="2"/>
  <c r="H18" i="2"/>
  <c r="G18" i="2"/>
  <c r="F18" i="2"/>
  <c r="F17" i="2"/>
  <c r="G17" i="2"/>
  <c r="J17" i="2" s="1"/>
  <c r="F16" i="2"/>
  <c r="I16" i="2" s="1"/>
  <c r="F15" i="2"/>
  <c r="I15" i="2" s="1"/>
  <c r="G15" i="2"/>
  <c r="J13" i="2"/>
  <c r="I13" i="2"/>
  <c r="F13" i="2"/>
  <c r="G13" i="2"/>
  <c r="H13" i="2" s="1"/>
  <c r="G12" i="2"/>
  <c r="J12" i="2" s="1"/>
  <c r="J11" i="2"/>
  <c r="K11" i="2" s="1"/>
  <c r="I11" i="2"/>
  <c r="H11" i="2"/>
  <c r="G11" i="2"/>
  <c r="F11" i="2"/>
  <c r="I10" i="2"/>
  <c r="G10" i="2"/>
  <c r="F10" i="2"/>
  <c r="G9" i="2"/>
  <c r="J9" i="2" s="1"/>
  <c r="I538" i="1"/>
  <c r="G538" i="1"/>
  <c r="F538" i="1"/>
  <c r="G537" i="1"/>
  <c r="J537" i="1" s="1"/>
  <c r="F535" i="1"/>
  <c r="I535" i="1" s="1"/>
  <c r="G535" i="1"/>
  <c r="J533" i="1"/>
  <c r="I533" i="1"/>
  <c r="G533" i="1"/>
  <c r="F533" i="1"/>
  <c r="H533" i="1" s="1"/>
  <c r="I532" i="1"/>
  <c r="G532" i="1"/>
  <c r="H532" i="1" s="1"/>
  <c r="F532" i="1"/>
  <c r="G531" i="1"/>
  <c r="F531" i="1"/>
  <c r="I531" i="1" s="1"/>
  <c r="G530" i="1"/>
  <c r="J530" i="1" s="1"/>
  <c r="G529" i="1"/>
  <c r="F529" i="1"/>
  <c r="I529" i="1" s="1"/>
  <c r="F528" i="1"/>
  <c r="I528" i="1" s="1"/>
  <c r="G528" i="1"/>
  <c r="J526" i="1"/>
  <c r="K526" i="1" s="1"/>
  <c r="I526" i="1"/>
  <c r="F526" i="1"/>
  <c r="G526" i="1"/>
  <c r="H526" i="1" s="1"/>
  <c r="G525" i="1"/>
  <c r="J525" i="1" s="1"/>
  <c r="J524" i="1"/>
  <c r="K524" i="1" s="1"/>
  <c r="I524" i="1"/>
  <c r="G524" i="1"/>
  <c r="H524" i="1" s="1"/>
  <c r="F524" i="1"/>
  <c r="G523" i="1"/>
  <c r="F523" i="1"/>
  <c r="I523" i="1" s="1"/>
  <c r="F522" i="1"/>
  <c r="I522" i="1" s="1"/>
  <c r="G522" i="1"/>
  <c r="J522" i="1" s="1"/>
  <c r="G521" i="1"/>
  <c r="F521" i="1"/>
  <c r="I521" i="1" s="1"/>
  <c r="F520" i="1"/>
  <c r="I519" i="1"/>
  <c r="F519" i="1"/>
  <c r="G519" i="1" s="1"/>
  <c r="H519" i="1" s="1"/>
  <c r="I518" i="1"/>
  <c r="H518" i="1"/>
  <c r="F518" i="1"/>
  <c r="G518" i="1" s="1"/>
  <c r="J518" i="1" s="1"/>
  <c r="K518" i="1" s="1"/>
  <c r="J517" i="1"/>
  <c r="K517" i="1" s="1"/>
  <c r="I517" i="1"/>
  <c r="H517" i="1"/>
  <c r="G517" i="1"/>
  <c r="F517" i="1"/>
  <c r="I516" i="1"/>
  <c r="G516" i="1"/>
  <c r="F516" i="1"/>
  <c r="G515" i="1"/>
  <c r="F515" i="1"/>
  <c r="I515" i="1" s="1"/>
  <c r="J514" i="1"/>
  <c r="G514" i="1"/>
  <c r="F514" i="1"/>
  <c r="I513" i="1"/>
  <c r="F513" i="1"/>
  <c r="G513" i="1" s="1"/>
  <c r="H513" i="1" s="1"/>
  <c r="G512" i="1"/>
  <c r="I511" i="1"/>
  <c r="H511" i="1"/>
  <c r="G511" i="1"/>
  <c r="J511" i="1" s="1"/>
  <c r="K511" i="1" s="1"/>
  <c r="F511" i="1"/>
  <c r="I510" i="1"/>
  <c r="G510" i="1"/>
  <c r="F510" i="1"/>
  <c r="F509" i="1"/>
  <c r="E504" i="1"/>
  <c r="K503" i="1"/>
  <c r="J503" i="1"/>
  <c r="I503" i="1"/>
  <c r="G503" i="1"/>
  <c r="H503" i="1" s="1"/>
  <c r="F503" i="1"/>
  <c r="K502" i="1"/>
  <c r="J502" i="1"/>
  <c r="I502" i="1"/>
  <c r="H502" i="1"/>
  <c r="G502" i="1"/>
  <c r="F502" i="1"/>
  <c r="G501" i="1"/>
  <c r="F501" i="1"/>
  <c r="I501" i="1" s="1"/>
  <c r="G500" i="1"/>
  <c r="F500" i="1"/>
  <c r="I500" i="1" s="1"/>
  <c r="K499" i="1"/>
  <c r="J499" i="1"/>
  <c r="I499" i="1"/>
  <c r="G499" i="1"/>
  <c r="H499" i="1" s="1"/>
  <c r="F499" i="1"/>
  <c r="K498" i="1"/>
  <c r="J498" i="1"/>
  <c r="I498" i="1"/>
  <c r="H498" i="1"/>
  <c r="G498" i="1"/>
  <c r="F498" i="1"/>
  <c r="G497" i="1"/>
  <c r="F497" i="1"/>
  <c r="I497" i="1" s="1"/>
  <c r="G496" i="1"/>
  <c r="F496" i="1"/>
  <c r="I496" i="1" s="1"/>
  <c r="K495" i="1"/>
  <c r="J495" i="1"/>
  <c r="I495" i="1"/>
  <c r="G495" i="1"/>
  <c r="H495" i="1" s="1"/>
  <c r="F495" i="1"/>
  <c r="K494" i="1"/>
  <c r="J494" i="1"/>
  <c r="I494" i="1"/>
  <c r="H494" i="1"/>
  <c r="G494" i="1"/>
  <c r="F494" i="1"/>
  <c r="G493" i="1"/>
  <c r="F493" i="1"/>
  <c r="I493" i="1" s="1"/>
  <c r="G492" i="1"/>
  <c r="F492" i="1"/>
  <c r="I492" i="1" s="1"/>
  <c r="K491" i="1"/>
  <c r="J491" i="1"/>
  <c r="I491" i="1"/>
  <c r="G491" i="1"/>
  <c r="H491" i="1" s="1"/>
  <c r="F491" i="1"/>
  <c r="K490" i="1"/>
  <c r="J490" i="1"/>
  <c r="I490" i="1"/>
  <c r="H490" i="1"/>
  <c r="G490" i="1"/>
  <c r="F490" i="1"/>
  <c r="G489" i="1"/>
  <c r="F489" i="1"/>
  <c r="I489" i="1" s="1"/>
  <c r="G488" i="1"/>
  <c r="F488" i="1"/>
  <c r="I488" i="1" s="1"/>
  <c r="K487" i="1"/>
  <c r="J487" i="1"/>
  <c r="I487" i="1"/>
  <c r="G487" i="1"/>
  <c r="H487" i="1" s="1"/>
  <c r="F487" i="1"/>
  <c r="K486" i="1"/>
  <c r="J486" i="1"/>
  <c r="I486" i="1"/>
  <c r="H486" i="1"/>
  <c r="G486" i="1"/>
  <c r="F486" i="1"/>
  <c r="G485" i="1"/>
  <c r="F485" i="1"/>
  <c r="I485" i="1" s="1"/>
  <c r="G484" i="1"/>
  <c r="F484" i="1"/>
  <c r="I484" i="1" s="1"/>
  <c r="K483" i="1"/>
  <c r="J483" i="1"/>
  <c r="I483" i="1"/>
  <c r="G483" i="1"/>
  <c r="H483" i="1" s="1"/>
  <c r="F483" i="1"/>
  <c r="K482" i="1"/>
  <c r="J482" i="1"/>
  <c r="I482" i="1"/>
  <c r="H482" i="1"/>
  <c r="G482" i="1"/>
  <c r="F482" i="1"/>
  <c r="G481" i="1"/>
  <c r="F481" i="1"/>
  <c r="I481" i="1" s="1"/>
  <c r="G480" i="1"/>
  <c r="F480" i="1"/>
  <c r="I480" i="1" s="1"/>
  <c r="K479" i="1"/>
  <c r="J479" i="1"/>
  <c r="I479" i="1"/>
  <c r="G479" i="1"/>
  <c r="H479" i="1" s="1"/>
  <c r="F479" i="1"/>
  <c r="K478" i="1"/>
  <c r="J478" i="1"/>
  <c r="I478" i="1"/>
  <c r="H478" i="1"/>
  <c r="G478" i="1"/>
  <c r="F478" i="1"/>
  <c r="G477" i="1"/>
  <c r="F477" i="1"/>
  <c r="I477" i="1" s="1"/>
  <c r="G476" i="1"/>
  <c r="F476" i="1"/>
  <c r="I476" i="1" s="1"/>
  <c r="K475" i="1"/>
  <c r="J475" i="1"/>
  <c r="I475" i="1"/>
  <c r="G475" i="1"/>
  <c r="H475" i="1" s="1"/>
  <c r="F475" i="1"/>
  <c r="K474" i="1"/>
  <c r="J474" i="1"/>
  <c r="I474" i="1"/>
  <c r="H474" i="1"/>
  <c r="G474" i="1"/>
  <c r="F474" i="1"/>
  <c r="G473" i="1"/>
  <c r="F473" i="1"/>
  <c r="I473" i="1" s="1"/>
  <c r="G472" i="1"/>
  <c r="F472" i="1"/>
  <c r="I472" i="1" s="1"/>
  <c r="K471" i="1"/>
  <c r="J471" i="1"/>
  <c r="I471" i="1"/>
  <c r="G471" i="1"/>
  <c r="H471" i="1" s="1"/>
  <c r="F471" i="1"/>
  <c r="K470" i="1"/>
  <c r="J470" i="1"/>
  <c r="I470" i="1"/>
  <c r="H470" i="1"/>
  <c r="G470" i="1"/>
  <c r="F470" i="1"/>
  <c r="G469" i="1"/>
  <c r="F469" i="1"/>
  <c r="I469" i="1" s="1"/>
  <c r="G468" i="1"/>
  <c r="F468" i="1"/>
  <c r="I468" i="1" s="1"/>
  <c r="K467" i="1"/>
  <c r="J467" i="1"/>
  <c r="I467" i="1"/>
  <c r="G467" i="1"/>
  <c r="H467" i="1" s="1"/>
  <c r="F467" i="1"/>
  <c r="K466" i="1"/>
  <c r="J466" i="1"/>
  <c r="I466" i="1"/>
  <c r="H466" i="1"/>
  <c r="G466" i="1"/>
  <c r="F466" i="1"/>
  <c r="G465" i="1"/>
  <c r="F465" i="1"/>
  <c r="I465" i="1" s="1"/>
  <c r="G464" i="1"/>
  <c r="F464" i="1"/>
  <c r="I464" i="1" s="1"/>
  <c r="K463" i="1"/>
  <c r="J463" i="1"/>
  <c r="I463" i="1"/>
  <c r="G463" i="1"/>
  <c r="H463" i="1" s="1"/>
  <c r="F463" i="1"/>
  <c r="K462" i="1"/>
  <c r="J462" i="1"/>
  <c r="I462" i="1"/>
  <c r="H462" i="1"/>
  <c r="G462" i="1"/>
  <c r="F462" i="1"/>
  <c r="G461" i="1"/>
  <c r="F461" i="1"/>
  <c r="I461" i="1" s="1"/>
  <c r="G460" i="1"/>
  <c r="F460" i="1"/>
  <c r="I460" i="1" s="1"/>
  <c r="K459" i="1"/>
  <c r="J459" i="1"/>
  <c r="I459" i="1"/>
  <c r="G459" i="1"/>
  <c r="H459" i="1" s="1"/>
  <c r="F459" i="1"/>
  <c r="K458" i="1"/>
  <c r="J458" i="1"/>
  <c r="I458" i="1"/>
  <c r="H458" i="1"/>
  <c r="G458" i="1"/>
  <c r="F458" i="1"/>
  <c r="G457" i="1"/>
  <c r="F457" i="1"/>
  <c r="I457" i="1" s="1"/>
  <c r="G456" i="1"/>
  <c r="F456" i="1"/>
  <c r="I456" i="1" s="1"/>
  <c r="K455" i="1"/>
  <c r="J455" i="1"/>
  <c r="I455" i="1"/>
  <c r="G455" i="1"/>
  <c r="H455" i="1" s="1"/>
  <c r="F455" i="1"/>
  <c r="K454" i="1"/>
  <c r="J454" i="1"/>
  <c r="I454" i="1"/>
  <c r="H454" i="1"/>
  <c r="G454" i="1"/>
  <c r="F454" i="1"/>
  <c r="G453" i="1"/>
  <c r="F453" i="1"/>
  <c r="I453" i="1" s="1"/>
  <c r="G452" i="1"/>
  <c r="F452" i="1"/>
  <c r="I452" i="1" s="1"/>
  <c r="K451" i="1"/>
  <c r="J451" i="1"/>
  <c r="I451" i="1"/>
  <c r="G451" i="1"/>
  <c r="H451" i="1" s="1"/>
  <c r="F451" i="1"/>
  <c r="K450" i="1"/>
  <c r="J450" i="1"/>
  <c r="I450" i="1"/>
  <c r="H450" i="1"/>
  <c r="G450" i="1"/>
  <c r="F450" i="1"/>
  <c r="G449" i="1"/>
  <c r="F449" i="1"/>
  <c r="I449" i="1" s="1"/>
  <c r="G448" i="1"/>
  <c r="F448" i="1"/>
  <c r="I448" i="1" s="1"/>
  <c r="K447" i="1"/>
  <c r="J447" i="1"/>
  <c r="I447" i="1"/>
  <c r="G447" i="1"/>
  <c r="H447" i="1" s="1"/>
  <c r="F447" i="1"/>
  <c r="K446" i="1"/>
  <c r="J446" i="1"/>
  <c r="I446" i="1"/>
  <c r="H446" i="1"/>
  <c r="G446" i="1"/>
  <c r="F446" i="1"/>
  <c r="G445" i="1"/>
  <c r="F445" i="1"/>
  <c r="I445" i="1" s="1"/>
  <c r="G444" i="1"/>
  <c r="F444" i="1"/>
  <c r="I444" i="1" s="1"/>
  <c r="K443" i="1"/>
  <c r="J443" i="1"/>
  <c r="I443" i="1"/>
  <c r="G443" i="1"/>
  <c r="H443" i="1" s="1"/>
  <c r="F443" i="1"/>
  <c r="K442" i="1"/>
  <c r="J442" i="1"/>
  <c r="I442" i="1"/>
  <c r="H442" i="1"/>
  <c r="G442" i="1"/>
  <c r="F442" i="1"/>
  <c r="G441" i="1"/>
  <c r="F441" i="1"/>
  <c r="I441" i="1" s="1"/>
  <c r="G440" i="1"/>
  <c r="F440" i="1"/>
  <c r="I440" i="1" s="1"/>
  <c r="K439" i="1"/>
  <c r="J439" i="1"/>
  <c r="I439" i="1"/>
  <c r="G439" i="1"/>
  <c r="H439" i="1" s="1"/>
  <c r="F439" i="1"/>
  <c r="K438" i="1"/>
  <c r="J438" i="1"/>
  <c r="I438" i="1"/>
  <c r="H438" i="1"/>
  <c r="G438" i="1"/>
  <c r="F438" i="1"/>
  <c r="G437" i="1"/>
  <c r="F437" i="1"/>
  <c r="I437" i="1" s="1"/>
  <c r="G436" i="1"/>
  <c r="F436" i="1"/>
  <c r="I436" i="1" s="1"/>
  <c r="K435" i="1"/>
  <c r="J435" i="1"/>
  <c r="I435" i="1"/>
  <c r="G435" i="1"/>
  <c r="H435" i="1" s="1"/>
  <c r="F435" i="1"/>
  <c r="K434" i="1"/>
  <c r="J434" i="1"/>
  <c r="I434" i="1"/>
  <c r="H434" i="1"/>
  <c r="G434" i="1"/>
  <c r="F434" i="1"/>
  <c r="G433" i="1"/>
  <c r="F433" i="1"/>
  <c r="I433" i="1" s="1"/>
  <c r="G432" i="1"/>
  <c r="F432" i="1"/>
  <c r="I432" i="1" s="1"/>
  <c r="K431" i="1"/>
  <c r="J431" i="1"/>
  <c r="I431" i="1"/>
  <c r="G431" i="1"/>
  <c r="H431" i="1" s="1"/>
  <c r="F431" i="1"/>
  <c r="K430" i="1"/>
  <c r="J430" i="1"/>
  <c r="I430" i="1"/>
  <c r="H430" i="1"/>
  <c r="G430" i="1"/>
  <c r="F430" i="1"/>
  <c r="G429" i="1"/>
  <c r="F429" i="1"/>
  <c r="I429" i="1" s="1"/>
  <c r="G428" i="1"/>
  <c r="F428" i="1"/>
  <c r="I428" i="1" s="1"/>
  <c r="K427" i="1"/>
  <c r="J427" i="1"/>
  <c r="I427" i="1"/>
  <c r="G427" i="1"/>
  <c r="H427" i="1" s="1"/>
  <c r="F427" i="1"/>
  <c r="K426" i="1"/>
  <c r="J426" i="1"/>
  <c r="I426" i="1"/>
  <c r="H426" i="1"/>
  <c r="G426" i="1"/>
  <c r="F426" i="1"/>
  <c r="G425" i="1"/>
  <c r="F425" i="1"/>
  <c r="I425" i="1" s="1"/>
  <c r="G424" i="1"/>
  <c r="F424" i="1"/>
  <c r="I424" i="1" s="1"/>
  <c r="K423" i="1"/>
  <c r="J423" i="1"/>
  <c r="G423" i="1"/>
  <c r="H423" i="1" s="1"/>
  <c r="F423" i="1"/>
  <c r="I423" i="1" s="1"/>
  <c r="K422" i="1"/>
  <c r="J422" i="1"/>
  <c r="I422" i="1"/>
  <c r="H422" i="1"/>
  <c r="G422" i="1"/>
  <c r="F422" i="1"/>
  <c r="G421" i="1"/>
  <c r="F421" i="1"/>
  <c r="I421" i="1" s="1"/>
  <c r="G420" i="1"/>
  <c r="F420" i="1"/>
  <c r="I420" i="1" s="1"/>
  <c r="J419" i="1"/>
  <c r="K419" i="1" s="1"/>
  <c r="G419" i="1"/>
  <c r="H419" i="1" s="1"/>
  <c r="F419" i="1"/>
  <c r="I419" i="1" s="1"/>
  <c r="J418" i="1"/>
  <c r="I418" i="1"/>
  <c r="K418" i="1" s="1"/>
  <c r="H418" i="1"/>
  <c r="G418" i="1"/>
  <c r="F418" i="1"/>
  <c r="I417" i="1"/>
  <c r="G417" i="1"/>
  <c r="F417" i="1"/>
  <c r="G416" i="1"/>
  <c r="F416" i="1"/>
  <c r="I416" i="1" s="1"/>
  <c r="J415" i="1"/>
  <c r="G415" i="1"/>
  <c r="H415" i="1" s="1"/>
  <c r="F415" i="1"/>
  <c r="I415" i="1" s="1"/>
  <c r="K415" i="1" s="1"/>
  <c r="J414" i="1"/>
  <c r="I414" i="1"/>
  <c r="K414" i="1" s="1"/>
  <c r="H414" i="1"/>
  <c r="G414" i="1"/>
  <c r="F414" i="1"/>
  <c r="I413" i="1"/>
  <c r="G413" i="1"/>
  <c r="F413" i="1"/>
  <c r="G412" i="1"/>
  <c r="F412" i="1"/>
  <c r="I412" i="1" s="1"/>
  <c r="K411" i="1"/>
  <c r="J411" i="1"/>
  <c r="G411" i="1"/>
  <c r="H411" i="1" s="1"/>
  <c r="F411" i="1"/>
  <c r="I411" i="1" s="1"/>
  <c r="K410" i="1"/>
  <c r="J410" i="1"/>
  <c r="I410" i="1"/>
  <c r="H410" i="1"/>
  <c r="G410" i="1"/>
  <c r="F410" i="1"/>
  <c r="G409" i="1"/>
  <c r="F409" i="1"/>
  <c r="I409" i="1" s="1"/>
  <c r="G408" i="1"/>
  <c r="F408" i="1"/>
  <c r="I408" i="1" s="1"/>
  <c r="J407" i="1"/>
  <c r="K407" i="1" s="1"/>
  <c r="G407" i="1"/>
  <c r="H407" i="1" s="1"/>
  <c r="F407" i="1"/>
  <c r="I407" i="1" s="1"/>
  <c r="K406" i="1"/>
  <c r="J406" i="1"/>
  <c r="I406" i="1"/>
  <c r="H406" i="1"/>
  <c r="G406" i="1"/>
  <c r="F406" i="1"/>
  <c r="G405" i="1"/>
  <c r="J405" i="1" s="1"/>
  <c r="F405" i="1"/>
  <c r="F504" i="1" s="1"/>
  <c r="G404" i="1"/>
  <c r="F404" i="1"/>
  <c r="I404" i="1" s="1"/>
  <c r="I395" i="1"/>
  <c r="H395" i="1"/>
  <c r="E395" i="1"/>
  <c r="J394" i="1"/>
  <c r="J395" i="1" s="1"/>
  <c r="I394" i="1"/>
  <c r="H394" i="1"/>
  <c r="G394" i="1"/>
  <c r="G395" i="1" s="1"/>
  <c r="F394" i="1"/>
  <c r="F395" i="1" s="1"/>
  <c r="G390" i="1"/>
  <c r="J390" i="1" s="1"/>
  <c r="F390" i="1"/>
  <c r="G389" i="1"/>
  <c r="F389" i="1"/>
  <c r="E391" i="1"/>
  <c r="G385" i="1"/>
  <c r="J380" i="1"/>
  <c r="I380" i="1"/>
  <c r="H380" i="1"/>
  <c r="G380" i="1"/>
  <c r="F380" i="1"/>
  <c r="I379" i="1"/>
  <c r="G379" i="1"/>
  <c r="F379" i="1"/>
  <c r="F371" i="1"/>
  <c r="I371" i="1" s="1"/>
  <c r="K371" i="1" s="1"/>
  <c r="G371" i="1"/>
  <c r="J371" i="1" s="1"/>
  <c r="I370" i="1"/>
  <c r="H370" i="1"/>
  <c r="G370" i="1"/>
  <c r="J370" i="1" s="1"/>
  <c r="K370" i="1" s="1"/>
  <c r="F370" i="1"/>
  <c r="G369" i="1"/>
  <c r="F369" i="1"/>
  <c r="I369" i="1" s="1"/>
  <c r="F368" i="1"/>
  <c r="I368" i="1" s="1"/>
  <c r="G368" i="1"/>
  <c r="G366" i="1"/>
  <c r="J366" i="1" s="1"/>
  <c r="F366" i="1"/>
  <c r="J365" i="1"/>
  <c r="K365" i="1" s="1"/>
  <c r="G365" i="1"/>
  <c r="H365" i="1" s="1"/>
  <c r="F365" i="1"/>
  <c r="I365" i="1" s="1"/>
  <c r="J364" i="1"/>
  <c r="K364" i="1" s="1"/>
  <c r="I364" i="1"/>
  <c r="F364" i="1"/>
  <c r="G364" i="1"/>
  <c r="H364" i="1" s="1"/>
  <c r="I363" i="1"/>
  <c r="F363" i="1"/>
  <c r="G362" i="1"/>
  <c r="J362" i="1" s="1"/>
  <c r="K362" i="1" s="1"/>
  <c r="F362" i="1"/>
  <c r="I362" i="1" s="1"/>
  <c r="G361" i="1"/>
  <c r="F361" i="1"/>
  <c r="I361" i="1" s="1"/>
  <c r="G359" i="1"/>
  <c r="J359" i="1" s="1"/>
  <c r="F359" i="1"/>
  <c r="J358" i="1"/>
  <c r="G358" i="1"/>
  <c r="H358" i="1" s="1"/>
  <c r="F358" i="1"/>
  <c r="I358" i="1" s="1"/>
  <c r="K358" i="1" s="1"/>
  <c r="I357" i="1"/>
  <c r="F357" i="1"/>
  <c r="H356" i="1"/>
  <c r="G356" i="1"/>
  <c r="J356" i="1" s="1"/>
  <c r="K356" i="1" s="1"/>
  <c r="F356" i="1"/>
  <c r="I356" i="1" s="1"/>
  <c r="G355" i="1"/>
  <c r="J349" i="1"/>
  <c r="K349" i="1" s="1"/>
  <c r="G349" i="1"/>
  <c r="H349" i="1" s="1"/>
  <c r="F349" i="1"/>
  <c r="I349" i="1" s="1"/>
  <c r="J348" i="1"/>
  <c r="I348" i="1"/>
  <c r="F348" i="1"/>
  <c r="G348" i="1"/>
  <c r="H348" i="1" s="1"/>
  <c r="I347" i="1"/>
  <c r="F347" i="1"/>
  <c r="G346" i="1"/>
  <c r="J346" i="1" s="1"/>
  <c r="F346" i="1"/>
  <c r="I346" i="1" s="1"/>
  <c r="G345" i="1"/>
  <c r="F345" i="1"/>
  <c r="I345" i="1" s="1"/>
  <c r="G344" i="1"/>
  <c r="G342" i="1"/>
  <c r="J342" i="1" s="1"/>
  <c r="F342" i="1"/>
  <c r="K341" i="1"/>
  <c r="J341" i="1"/>
  <c r="G341" i="1"/>
  <c r="H341" i="1" s="1"/>
  <c r="F341" i="1"/>
  <c r="I341" i="1" s="1"/>
  <c r="J340" i="1"/>
  <c r="K340" i="1" s="1"/>
  <c r="I340" i="1"/>
  <c r="F340" i="1"/>
  <c r="G340" i="1"/>
  <c r="H340" i="1" s="1"/>
  <c r="F339" i="1"/>
  <c r="I339" i="1" s="1"/>
  <c r="G338" i="1"/>
  <c r="J338" i="1" s="1"/>
  <c r="K338" i="1" s="1"/>
  <c r="F338" i="1"/>
  <c r="I338" i="1" s="1"/>
  <c r="G337" i="1"/>
  <c r="F337" i="1"/>
  <c r="I337" i="1" s="1"/>
  <c r="J336" i="1"/>
  <c r="F336" i="1"/>
  <c r="I336" i="1" s="1"/>
  <c r="G336" i="1"/>
  <c r="G334" i="1"/>
  <c r="J334" i="1" s="1"/>
  <c r="K334" i="1" s="1"/>
  <c r="F334" i="1"/>
  <c r="I334" i="1" s="1"/>
  <c r="K333" i="1"/>
  <c r="J333" i="1"/>
  <c r="G333" i="1"/>
  <c r="H333" i="1" s="1"/>
  <c r="F333" i="1"/>
  <c r="I333" i="1" s="1"/>
  <c r="F332" i="1"/>
  <c r="I332" i="1" s="1"/>
  <c r="G332" i="1"/>
  <c r="H332" i="1" s="1"/>
  <c r="G325" i="1"/>
  <c r="G327" i="1" s="1"/>
  <c r="F325" i="1"/>
  <c r="E325" i="1"/>
  <c r="E327" i="1" s="1"/>
  <c r="J324" i="1"/>
  <c r="G324" i="1"/>
  <c r="H324" i="1" s="1"/>
  <c r="H325" i="1" s="1"/>
  <c r="F324" i="1"/>
  <c r="E316" i="1"/>
  <c r="J315" i="1"/>
  <c r="G315" i="1"/>
  <c r="F315" i="1"/>
  <c r="H315" i="1" s="1"/>
  <c r="G314" i="1"/>
  <c r="J314" i="1" s="1"/>
  <c r="K314" i="1" s="1"/>
  <c r="F314" i="1"/>
  <c r="I314" i="1" s="1"/>
  <c r="J313" i="1"/>
  <c r="G313" i="1"/>
  <c r="H313" i="1" s="1"/>
  <c r="F313" i="1"/>
  <c r="E310" i="1"/>
  <c r="K309" i="1"/>
  <c r="J309" i="1"/>
  <c r="G309" i="1"/>
  <c r="H309" i="1" s="1"/>
  <c r="F309" i="1"/>
  <c r="I309" i="1" s="1"/>
  <c r="I308" i="1"/>
  <c r="H308" i="1"/>
  <c r="G308" i="1"/>
  <c r="J308" i="1" s="1"/>
  <c r="K308" i="1" s="1"/>
  <c r="F308" i="1"/>
  <c r="G307" i="1"/>
  <c r="F307" i="1"/>
  <c r="I307" i="1" s="1"/>
  <c r="J306" i="1"/>
  <c r="I306" i="1"/>
  <c r="H306" i="1"/>
  <c r="G306" i="1"/>
  <c r="F306" i="1"/>
  <c r="F310" i="1" s="1"/>
  <c r="E303" i="1"/>
  <c r="J302" i="1"/>
  <c r="G302" i="1"/>
  <c r="F302" i="1"/>
  <c r="H302" i="1" s="1"/>
  <c r="H301" i="1"/>
  <c r="G301" i="1"/>
  <c r="J301" i="1" s="1"/>
  <c r="K301" i="1" s="1"/>
  <c r="F301" i="1"/>
  <c r="I301" i="1" s="1"/>
  <c r="J300" i="1"/>
  <c r="K300" i="1" s="1"/>
  <c r="G300" i="1"/>
  <c r="H300" i="1" s="1"/>
  <c r="F300" i="1"/>
  <c r="I300" i="1" s="1"/>
  <c r="K299" i="1"/>
  <c r="I299" i="1"/>
  <c r="H299" i="1"/>
  <c r="G299" i="1"/>
  <c r="J299" i="1" s="1"/>
  <c r="F299" i="1"/>
  <c r="J298" i="1"/>
  <c r="G298" i="1"/>
  <c r="F298" i="1"/>
  <c r="H298" i="1" s="1"/>
  <c r="G297" i="1"/>
  <c r="J297" i="1" s="1"/>
  <c r="K297" i="1" s="1"/>
  <c r="F297" i="1"/>
  <c r="I297" i="1" s="1"/>
  <c r="J296" i="1"/>
  <c r="G296" i="1"/>
  <c r="H296" i="1" s="1"/>
  <c r="F296" i="1"/>
  <c r="E293" i="1"/>
  <c r="E318" i="1" s="1"/>
  <c r="K292" i="1"/>
  <c r="J292" i="1"/>
  <c r="G292" i="1"/>
  <c r="H292" i="1" s="1"/>
  <c r="F292" i="1"/>
  <c r="I292" i="1" s="1"/>
  <c r="I291" i="1"/>
  <c r="H291" i="1"/>
  <c r="G291" i="1"/>
  <c r="J291" i="1" s="1"/>
  <c r="K291" i="1" s="1"/>
  <c r="F291" i="1"/>
  <c r="G290" i="1"/>
  <c r="F290" i="1"/>
  <c r="J281" i="1"/>
  <c r="K281" i="1" s="1"/>
  <c r="G281" i="1"/>
  <c r="H281" i="1" s="1"/>
  <c r="F281" i="1"/>
  <c r="I281" i="1" s="1"/>
  <c r="F280" i="1"/>
  <c r="I280" i="1" s="1"/>
  <c r="G280" i="1"/>
  <c r="H280" i="1" s="1"/>
  <c r="H278" i="1"/>
  <c r="G278" i="1"/>
  <c r="J278" i="1" s="1"/>
  <c r="K278" i="1" s="1"/>
  <c r="F278" i="1"/>
  <c r="I278" i="1" s="1"/>
  <c r="G277" i="1"/>
  <c r="F277" i="1"/>
  <c r="I277" i="1" s="1"/>
  <c r="J276" i="1"/>
  <c r="G276" i="1"/>
  <c r="K274" i="1"/>
  <c r="G274" i="1"/>
  <c r="J274" i="1" s="1"/>
  <c r="F274" i="1"/>
  <c r="I274" i="1" s="1"/>
  <c r="G273" i="1"/>
  <c r="H273" i="1" s="1"/>
  <c r="F273" i="1"/>
  <c r="I273" i="1" s="1"/>
  <c r="F272" i="1"/>
  <c r="I272" i="1" s="1"/>
  <c r="G272" i="1"/>
  <c r="J272" i="1" s="1"/>
  <c r="K272" i="1" s="1"/>
  <c r="H270" i="1"/>
  <c r="G270" i="1"/>
  <c r="J270" i="1" s="1"/>
  <c r="K270" i="1" s="1"/>
  <c r="F270" i="1"/>
  <c r="I270" i="1" s="1"/>
  <c r="G269" i="1"/>
  <c r="F269" i="1"/>
  <c r="E282" i="1"/>
  <c r="G264" i="1"/>
  <c r="J264" i="1" s="1"/>
  <c r="K264" i="1" s="1"/>
  <c r="F264" i="1"/>
  <c r="I264" i="1" s="1"/>
  <c r="G263" i="1"/>
  <c r="H263" i="1" s="1"/>
  <c r="F263" i="1"/>
  <c r="I263" i="1" s="1"/>
  <c r="J262" i="1"/>
  <c r="F262" i="1"/>
  <c r="I262" i="1" s="1"/>
  <c r="G262" i="1"/>
  <c r="G260" i="1"/>
  <c r="J260" i="1" s="1"/>
  <c r="F260" i="1"/>
  <c r="I260" i="1" s="1"/>
  <c r="G259" i="1"/>
  <c r="F259" i="1"/>
  <c r="I259" i="1" s="1"/>
  <c r="G258" i="1"/>
  <c r="H256" i="1"/>
  <c r="G256" i="1"/>
  <c r="J256" i="1" s="1"/>
  <c r="K256" i="1" s="1"/>
  <c r="F256" i="1"/>
  <c r="I256" i="1" s="1"/>
  <c r="G255" i="1"/>
  <c r="H255" i="1" s="1"/>
  <c r="F255" i="1"/>
  <c r="I255" i="1" s="1"/>
  <c r="J254" i="1"/>
  <c r="K254" i="1" s="1"/>
  <c r="I254" i="1"/>
  <c r="F254" i="1"/>
  <c r="G254" i="1"/>
  <c r="H254" i="1" s="1"/>
  <c r="G252" i="1"/>
  <c r="J252" i="1" s="1"/>
  <c r="K252" i="1" s="1"/>
  <c r="F252" i="1"/>
  <c r="I252" i="1" s="1"/>
  <c r="G251" i="1"/>
  <c r="F251" i="1"/>
  <c r="I251" i="1" s="1"/>
  <c r="K246" i="1"/>
  <c r="H246" i="1"/>
  <c r="G246" i="1"/>
  <c r="J246" i="1" s="1"/>
  <c r="F246" i="1"/>
  <c r="I246" i="1" s="1"/>
  <c r="K245" i="1"/>
  <c r="J245" i="1"/>
  <c r="G245" i="1"/>
  <c r="H245" i="1" s="1"/>
  <c r="F245" i="1"/>
  <c r="I245" i="1" s="1"/>
  <c r="J244" i="1"/>
  <c r="K244" i="1" s="1"/>
  <c r="I244" i="1"/>
  <c r="F244" i="1"/>
  <c r="G244" i="1"/>
  <c r="H244" i="1" s="1"/>
  <c r="K242" i="1"/>
  <c r="H242" i="1"/>
  <c r="G242" i="1"/>
  <c r="J242" i="1" s="1"/>
  <c r="F242" i="1"/>
  <c r="I242" i="1" s="1"/>
  <c r="G241" i="1"/>
  <c r="F241" i="1"/>
  <c r="I241" i="1" s="1"/>
  <c r="F240" i="1"/>
  <c r="I240" i="1" s="1"/>
  <c r="G240" i="1"/>
  <c r="J240" i="1" s="1"/>
  <c r="K240" i="1" s="1"/>
  <c r="K238" i="1"/>
  <c r="G238" i="1"/>
  <c r="J238" i="1" s="1"/>
  <c r="F238" i="1"/>
  <c r="I238" i="1" s="1"/>
  <c r="G237" i="1"/>
  <c r="F237" i="1"/>
  <c r="I237" i="1" s="1"/>
  <c r="F236" i="1"/>
  <c r="I236" i="1" s="1"/>
  <c r="G236" i="1"/>
  <c r="J236" i="1" s="1"/>
  <c r="K236" i="1" s="1"/>
  <c r="K234" i="1"/>
  <c r="H234" i="1"/>
  <c r="G234" i="1"/>
  <c r="J234" i="1" s="1"/>
  <c r="F234" i="1"/>
  <c r="I234" i="1" s="1"/>
  <c r="G233" i="1"/>
  <c r="F233" i="1"/>
  <c r="I233" i="1" s="1"/>
  <c r="G228" i="1"/>
  <c r="J228" i="1" s="1"/>
  <c r="K228" i="1" s="1"/>
  <c r="F228" i="1"/>
  <c r="I228" i="1" s="1"/>
  <c r="G227" i="1"/>
  <c r="F227" i="1"/>
  <c r="I227" i="1" s="1"/>
  <c r="I226" i="1"/>
  <c r="F226" i="1"/>
  <c r="G226" i="1"/>
  <c r="G224" i="1"/>
  <c r="J224" i="1" s="1"/>
  <c r="K224" i="1" s="1"/>
  <c r="F224" i="1"/>
  <c r="I224" i="1" s="1"/>
  <c r="G223" i="1"/>
  <c r="F223" i="1"/>
  <c r="I223" i="1" s="1"/>
  <c r="I222" i="1"/>
  <c r="F222" i="1"/>
  <c r="G222" i="1"/>
  <c r="G220" i="1"/>
  <c r="J220" i="1" s="1"/>
  <c r="K220" i="1" s="1"/>
  <c r="F220" i="1"/>
  <c r="I220" i="1" s="1"/>
  <c r="G219" i="1"/>
  <c r="F219" i="1"/>
  <c r="I219" i="1" s="1"/>
  <c r="I218" i="1"/>
  <c r="F218" i="1"/>
  <c r="G218" i="1"/>
  <c r="E230" i="1"/>
  <c r="G216" i="1"/>
  <c r="F216" i="1"/>
  <c r="I216" i="1" s="1"/>
  <c r="F212" i="1"/>
  <c r="I212" i="1" s="1"/>
  <c r="G212" i="1"/>
  <c r="J212" i="1" s="1"/>
  <c r="K207" i="1"/>
  <c r="J207" i="1"/>
  <c r="G207" i="1"/>
  <c r="H207" i="1" s="1"/>
  <c r="F207" i="1"/>
  <c r="I207" i="1" s="1"/>
  <c r="J206" i="1"/>
  <c r="G206" i="1"/>
  <c r="K204" i="1"/>
  <c r="H204" i="1"/>
  <c r="G204" i="1"/>
  <c r="J204" i="1" s="1"/>
  <c r="F204" i="1"/>
  <c r="I204" i="1" s="1"/>
  <c r="K203" i="1"/>
  <c r="J203" i="1"/>
  <c r="G203" i="1"/>
  <c r="H203" i="1" s="1"/>
  <c r="F203" i="1"/>
  <c r="I203" i="1" s="1"/>
  <c r="J202" i="1"/>
  <c r="G202" i="1"/>
  <c r="K200" i="1"/>
  <c r="H200" i="1"/>
  <c r="G200" i="1"/>
  <c r="J200" i="1" s="1"/>
  <c r="F200" i="1"/>
  <c r="I200" i="1" s="1"/>
  <c r="K199" i="1"/>
  <c r="J199" i="1"/>
  <c r="G199" i="1"/>
  <c r="F199" i="1"/>
  <c r="I199" i="1" s="1"/>
  <c r="J198" i="1"/>
  <c r="G198" i="1"/>
  <c r="K196" i="1"/>
  <c r="H196" i="1"/>
  <c r="G196" i="1"/>
  <c r="J196" i="1" s="1"/>
  <c r="F196" i="1"/>
  <c r="I196" i="1" s="1"/>
  <c r="K195" i="1"/>
  <c r="J195" i="1"/>
  <c r="G195" i="1"/>
  <c r="F195" i="1"/>
  <c r="I195" i="1" s="1"/>
  <c r="J194" i="1"/>
  <c r="G194" i="1"/>
  <c r="K192" i="1"/>
  <c r="H192" i="1"/>
  <c r="G192" i="1"/>
  <c r="J192" i="1" s="1"/>
  <c r="F192" i="1"/>
  <c r="I192" i="1" s="1"/>
  <c r="K191" i="1"/>
  <c r="J191" i="1"/>
  <c r="G191" i="1"/>
  <c r="F191" i="1"/>
  <c r="I191" i="1" s="1"/>
  <c r="K186" i="1"/>
  <c r="H186" i="1"/>
  <c r="G186" i="1"/>
  <c r="J186" i="1" s="1"/>
  <c r="F186" i="1"/>
  <c r="I186" i="1" s="1"/>
  <c r="K185" i="1"/>
  <c r="J185" i="1"/>
  <c r="G185" i="1"/>
  <c r="F185" i="1"/>
  <c r="I185" i="1" s="1"/>
  <c r="J184" i="1"/>
  <c r="G184" i="1"/>
  <c r="K182" i="1"/>
  <c r="H182" i="1"/>
  <c r="G182" i="1"/>
  <c r="J182" i="1" s="1"/>
  <c r="F182" i="1"/>
  <c r="I182" i="1" s="1"/>
  <c r="K181" i="1"/>
  <c r="J181" i="1"/>
  <c r="G181" i="1"/>
  <c r="F181" i="1"/>
  <c r="I181" i="1" s="1"/>
  <c r="J180" i="1"/>
  <c r="G180" i="1"/>
  <c r="K178" i="1"/>
  <c r="H178" i="1"/>
  <c r="G178" i="1"/>
  <c r="J178" i="1" s="1"/>
  <c r="F178" i="1"/>
  <c r="I178" i="1" s="1"/>
  <c r="K177" i="1"/>
  <c r="J177" i="1"/>
  <c r="G177" i="1"/>
  <c r="F177" i="1"/>
  <c r="I177" i="1" s="1"/>
  <c r="J176" i="1"/>
  <c r="G176" i="1"/>
  <c r="G174" i="1"/>
  <c r="J174" i="1" s="1"/>
  <c r="F174" i="1"/>
  <c r="I174" i="1" s="1"/>
  <c r="K174" i="1" s="1"/>
  <c r="G173" i="1"/>
  <c r="H173" i="1" s="1"/>
  <c r="F173" i="1"/>
  <c r="E167" i="1"/>
  <c r="G166" i="1"/>
  <c r="J166" i="1" s="1"/>
  <c r="F166" i="1"/>
  <c r="I166" i="1" s="1"/>
  <c r="G165" i="1"/>
  <c r="J165" i="1" s="1"/>
  <c r="K165" i="1" s="1"/>
  <c r="F165" i="1"/>
  <c r="I165" i="1" s="1"/>
  <c r="G164" i="1"/>
  <c r="F163" i="1"/>
  <c r="I163" i="1" s="1"/>
  <c r="G163" i="1"/>
  <c r="J163" i="1" s="1"/>
  <c r="K163" i="1" s="1"/>
  <c r="J161" i="1"/>
  <c r="G161" i="1"/>
  <c r="H161" i="1" s="1"/>
  <c r="F161" i="1"/>
  <c r="I161" i="1" s="1"/>
  <c r="H160" i="1"/>
  <c r="G160" i="1"/>
  <c r="J160" i="1" s="1"/>
  <c r="K160" i="1" s="1"/>
  <c r="F160" i="1"/>
  <c r="I160" i="1" s="1"/>
  <c r="J159" i="1"/>
  <c r="G159" i="1"/>
  <c r="H159" i="1" s="1"/>
  <c r="F159" i="1"/>
  <c r="I159" i="1" s="1"/>
  <c r="I158" i="1"/>
  <c r="F158" i="1"/>
  <c r="G158" i="1"/>
  <c r="G151" i="1"/>
  <c r="J151" i="1" s="1"/>
  <c r="K151" i="1" s="1"/>
  <c r="F151" i="1"/>
  <c r="I151" i="1" s="1"/>
  <c r="G150" i="1"/>
  <c r="G149" i="1"/>
  <c r="G148" i="1"/>
  <c r="J148" i="1" s="1"/>
  <c r="F148" i="1"/>
  <c r="J147" i="1"/>
  <c r="G147" i="1"/>
  <c r="H147" i="1" s="1"/>
  <c r="F147" i="1"/>
  <c r="I147" i="1" s="1"/>
  <c r="I146" i="1"/>
  <c r="F146" i="1"/>
  <c r="G146" i="1"/>
  <c r="D146" i="1"/>
  <c r="I145" i="1"/>
  <c r="F145" i="1"/>
  <c r="G145" i="1"/>
  <c r="F144" i="1"/>
  <c r="I144" i="1" s="1"/>
  <c r="I143" i="1"/>
  <c r="G143" i="1"/>
  <c r="J143" i="1" s="1"/>
  <c r="K143" i="1" s="1"/>
  <c r="F143" i="1"/>
  <c r="D143" i="1"/>
  <c r="G142" i="1"/>
  <c r="J142" i="1" s="1"/>
  <c r="F142" i="1"/>
  <c r="I142" i="1" s="1"/>
  <c r="D142" i="1"/>
  <c r="G141" i="1"/>
  <c r="J141" i="1" s="1"/>
  <c r="F141" i="1"/>
  <c r="I141" i="1" s="1"/>
  <c r="D141" i="1"/>
  <c r="G140" i="1"/>
  <c r="J140" i="1" s="1"/>
  <c r="F140" i="1"/>
  <c r="I140" i="1" s="1"/>
  <c r="E152" i="1"/>
  <c r="G135" i="1"/>
  <c r="J135" i="1" s="1"/>
  <c r="F135" i="1"/>
  <c r="J134" i="1"/>
  <c r="K134" i="1" s="1"/>
  <c r="G134" i="1"/>
  <c r="H134" i="1" s="1"/>
  <c r="F134" i="1"/>
  <c r="I134" i="1" s="1"/>
  <c r="I133" i="1"/>
  <c r="F133" i="1"/>
  <c r="G133" i="1"/>
  <c r="F132" i="1"/>
  <c r="I132" i="1" s="1"/>
  <c r="I131" i="1"/>
  <c r="G131" i="1"/>
  <c r="J131" i="1" s="1"/>
  <c r="K131" i="1" s="1"/>
  <c r="F131" i="1"/>
  <c r="G130" i="1"/>
  <c r="J130" i="1" s="1"/>
  <c r="F130" i="1"/>
  <c r="I130" i="1" s="1"/>
  <c r="G129" i="1"/>
  <c r="G128" i="1"/>
  <c r="G127" i="1"/>
  <c r="J127" i="1" s="1"/>
  <c r="F127" i="1"/>
  <c r="J126" i="1"/>
  <c r="G126" i="1"/>
  <c r="H126" i="1" s="1"/>
  <c r="F126" i="1"/>
  <c r="I126" i="1" s="1"/>
  <c r="I125" i="1"/>
  <c r="F125" i="1"/>
  <c r="G125" i="1"/>
  <c r="F124" i="1"/>
  <c r="I124" i="1" s="1"/>
  <c r="G123" i="1"/>
  <c r="J123" i="1" s="1"/>
  <c r="F123" i="1"/>
  <c r="I123" i="1" s="1"/>
  <c r="G122" i="1"/>
  <c r="J122" i="1" s="1"/>
  <c r="K122" i="1" s="1"/>
  <c r="F122" i="1"/>
  <c r="I122" i="1" s="1"/>
  <c r="G121" i="1"/>
  <c r="D121" i="1"/>
  <c r="G120" i="1"/>
  <c r="D120" i="1"/>
  <c r="G119" i="1"/>
  <c r="D119" i="1"/>
  <c r="G118" i="1"/>
  <c r="D118" i="1"/>
  <c r="G117" i="1"/>
  <c r="G116" i="1"/>
  <c r="F115" i="1"/>
  <c r="I115" i="1" s="1"/>
  <c r="D115" i="1"/>
  <c r="G115" i="1" s="1"/>
  <c r="H114" i="1"/>
  <c r="G114" i="1"/>
  <c r="J114" i="1" s="1"/>
  <c r="K114" i="1" s="1"/>
  <c r="F114" i="1"/>
  <c r="I114" i="1" s="1"/>
  <c r="D114" i="1"/>
  <c r="J113" i="1"/>
  <c r="K113" i="1" s="1"/>
  <c r="G113" i="1"/>
  <c r="H113" i="1" s="1"/>
  <c r="F113" i="1"/>
  <c r="I113" i="1" s="1"/>
  <c r="D113" i="1"/>
  <c r="J112" i="1"/>
  <c r="G112" i="1"/>
  <c r="H112" i="1" s="1"/>
  <c r="F112" i="1"/>
  <c r="D112" i="1"/>
  <c r="I108" i="1"/>
  <c r="F108" i="1"/>
  <c r="G108" i="1"/>
  <c r="F107" i="1"/>
  <c r="I107" i="1" s="1"/>
  <c r="G106" i="1"/>
  <c r="J106" i="1" s="1"/>
  <c r="F106" i="1"/>
  <c r="I106" i="1" s="1"/>
  <c r="G105" i="1"/>
  <c r="J105" i="1" s="1"/>
  <c r="K105" i="1" s="1"/>
  <c r="F105" i="1"/>
  <c r="I105" i="1" s="1"/>
  <c r="G104" i="1"/>
  <c r="D104" i="1"/>
  <c r="E109" i="1"/>
  <c r="D103" i="1"/>
  <c r="F102" i="1"/>
  <c r="D102" i="1"/>
  <c r="G102" i="1" s="1"/>
  <c r="E99" i="1"/>
  <c r="G98" i="1"/>
  <c r="J98" i="1" s="1"/>
  <c r="F98" i="1"/>
  <c r="J97" i="1"/>
  <c r="G97" i="1"/>
  <c r="H97" i="1" s="1"/>
  <c r="F97" i="1"/>
  <c r="I97" i="1" s="1"/>
  <c r="I96" i="1"/>
  <c r="F96" i="1"/>
  <c r="G96" i="1"/>
  <c r="F95" i="1"/>
  <c r="I95" i="1" s="1"/>
  <c r="G94" i="1"/>
  <c r="F94" i="1"/>
  <c r="D94" i="1"/>
  <c r="G90" i="1"/>
  <c r="J90" i="1" s="1"/>
  <c r="F90" i="1"/>
  <c r="I90" i="1" s="1"/>
  <c r="G89" i="1"/>
  <c r="G88" i="1"/>
  <c r="G87" i="1"/>
  <c r="J87" i="1" s="1"/>
  <c r="F87" i="1"/>
  <c r="J86" i="1"/>
  <c r="G86" i="1"/>
  <c r="H86" i="1" s="1"/>
  <c r="F86" i="1"/>
  <c r="I86" i="1" s="1"/>
  <c r="I85" i="1"/>
  <c r="F85" i="1"/>
  <c r="G85" i="1"/>
  <c r="F84" i="1"/>
  <c r="I84" i="1" s="1"/>
  <c r="G83" i="1"/>
  <c r="J83" i="1" s="1"/>
  <c r="F83" i="1"/>
  <c r="I83" i="1" s="1"/>
  <c r="G82" i="1"/>
  <c r="J82" i="1" s="1"/>
  <c r="K82" i="1" s="1"/>
  <c r="F82" i="1"/>
  <c r="I82" i="1" s="1"/>
  <c r="G81" i="1"/>
  <c r="G80" i="1"/>
  <c r="G79" i="1"/>
  <c r="J79" i="1" s="1"/>
  <c r="F79" i="1"/>
  <c r="J78" i="1"/>
  <c r="K78" i="1" s="1"/>
  <c r="G78" i="1"/>
  <c r="H78" i="1" s="1"/>
  <c r="F78" i="1"/>
  <c r="I78" i="1" s="1"/>
  <c r="I77" i="1"/>
  <c r="F77" i="1"/>
  <c r="G77" i="1"/>
  <c r="F76" i="1"/>
  <c r="I76" i="1" s="1"/>
  <c r="G75" i="1"/>
  <c r="J75" i="1" s="1"/>
  <c r="F75" i="1"/>
  <c r="I75" i="1" s="1"/>
  <c r="G74" i="1"/>
  <c r="J74" i="1" s="1"/>
  <c r="K74" i="1" s="1"/>
  <c r="F74" i="1"/>
  <c r="I74" i="1" s="1"/>
  <c r="G73" i="1"/>
  <c r="D73" i="1"/>
  <c r="G72" i="1"/>
  <c r="D72" i="1"/>
  <c r="J71" i="1"/>
  <c r="K71" i="1" s="1"/>
  <c r="G71" i="1"/>
  <c r="H71" i="1" s="1"/>
  <c r="F71" i="1"/>
  <c r="I71" i="1" s="1"/>
  <c r="G70" i="1"/>
  <c r="J70" i="1" s="1"/>
  <c r="F70" i="1"/>
  <c r="J69" i="1"/>
  <c r="G69" i="1"/>
  <c r="H69" i="1" s="1"/>
  <c r="F69" i="1"/>
  <c r="I69" i="1" s="1"/>
  <c r="I68" i="1"/>
  <c r="F68" i="1"/>
  <c r="G68" i="1"/>
  <c r="F67" i="1"/>
  <c r="I67" i="1" s="1"/>
  <c r="G66" i="1"/>
  <c r="J66" i="1" s="1"/>
  <c r="K66" i="1" s="1"/>
  <c r="F66" i="1"/>
  <c r="I66" i="1" s="1"/>
  <c r="G65" i="1"/>
  <c r="J65" i="1" s="1"/>
  <c r="F65" i="1"/>
  <c r="I65" i="1" s="1"/>
  <c r="G64" i="1"/>
  <c r="G63" i="1"/>
  <c r="J63" i="1" s="1"/>
  <c r="F63" i="1"/>
  <c r="J62" i="1"/>
  <c r="G62" i="1"/>
  <c r="H62" i="1" s="1"/>
  <c r="F62" i="1"/>
  <c r="I62" i="1" s="1"/>
  <c r="I61" i="1"/>
  <c r="F61" i="1"/>
  <c r="G61" i="1"/>
  <c r="F60" i="1"/>
  <c r="I60" i="1" s="1"/>
  <c r="G59" i="1"/>
  <c r="J59" i="1" s="1"/>
  <c r="F59" i="1"/>
  <c r="I59" i="1" s="1"/>
  <c r="G58" i="1"/>
  <c r="J58" i="1" s="1"/>
  <c r="F58" i="1"/>
  <c r="I58" i="1" s="1"/>
  <c r="G57" i="1"/>
  <c r="G56" i="1"/>
  <c r="G55" i="1"/>
  <c r="J55" i="1" s="1"/>
  <c r="F55" i="1"/>
  <c r="J54" i="1"/>
  <c r="G54" i="1"/>
  <c r="H54" i="1" s="1"/>
  <c r="F54" i="1"/>
  <c r="I54" i="1" s="1"/>
  <c r="D54" i="1"/>
  <c r="J53" i="1"/>
  <c r="G53" i="1"/>
  <c r="H53" i="1" s="1"/>
  <c r="F53" i="1"/>
  <c r="I53" i="1" s="1"/>
  <c r="D53" i="1"/>
  <c r="J52" i="1"/>
  <c r="K52" i="1" s="1"/>
  <c r="G52" i="1"/>
  <c r="H52" i="1" s="1"/>
  <c r="F52" i="1"/>
  <c r="I52" i="1" s="1"/>
  <c r="D52" i="1"/>
  <c r="I51" i="1"/>
  <c r="F51" i="1"/>
  <c r="G51" i="1"/>
  <c r="D51" i="1"/>
  <c r="I50" i="1"/>
  <c r="F50" i="1"/>
  <c r="G50" i="1"/>
  <c r="D50" i="1"/>
  <c r="G49" i="1"/>
  <c r="D49" i="1"/>
  <c r="E91" i="1"/>
  <c r="D48" i="1"/>
  <c r="F44" i="1"/>
  <c r="I44" i="1" s="1"/>
  <c r="G43" i="1"/>
  <c r="J43" i="1" s="1"/>
  <c r="K43" i="1" s="1"/>
  <c r="F43" i="1"/>
  <c r="I43" i="1" s="1"/>
  <c r="G42" i="1"/>
  <c r="J42" i="1" s="1"/>
  <c r="F42" i="1"/>
  <c r="I42" i="1" s="1"/>
  <c r="G41" i="1"/>
  <c r="G40" i="1"/>
  <c r="G39" i="1"/>
  <c r="F39" i="1"/>
  <c r="I39" i="1" s="1"/>
  <c r="J38" i="1"/>
  <c r="K38" i="1" s="1"/>
  <c r="G38" i="1"/>
  <c r="H38" i="1" s="1"/>
  <c r="F38" i="1"/>
  <c r="I38" i="1" s="1"/>
  <c r="G37" i="1"/>
  <c r="F36" i="1"/>
  <c r="I36" i="1" s="1"/>
  <c r="G35" i="1"/>
  <c r="J35" i="1" s="1"/>
  <c r="F35" i="1"/>
  <c r="I35" i="1" s="1"/>
  <c r="G34" i="1"/>
  <c r="J34" i="1" s="1"/>
  <c r="K34" i="1" s="1"/>
  <c r="F34" i="1"/>
  <c r="I34" i="1" s="1"/>
  <c r="G33" i="1"/>
  <c r="G32" i="1"/>
  <c r="G31" i="1"/>
  <c r="J31" i="1" s="1"/>
  <c r="F31" i="1"/>
  <c r="J30" i="1"/>
  <c r="K30" i="1" s="1"/>
  <c r="G30" i="1"/>
  <c r="H30" i="1" s="1"/>
  <c r="F30" i="1"/>
  <c r="I30" i="1" s="1"/>
  <c r="G29" i="1"/>
  <c r="D29" i="1"/>
  <c r="G28" i="1"/>
  <c r="D28" i="1"/>
  <c r="G27" i="1"/>
  <c r="D27" i="1"/>
  <c r="G26" i="1"/>
  <c r="D26" i="1"/>
  <c r="G25" i="1"/>
  <c r="F24" i="1"/>
  <c r="I24" i="1" s="1"/>
  <c r="G23" i="1"/>
  <c r="J23" i="1" s="1"/>
  <c r="F23" i="1"/>
  <c r="I23" i="1" s="1"/>
  <c r="G22" i="1"/>
  <c r="J22" i="1" s="1"/>
  <c r="K22" i="1" s="1"/>
  <c r="F22" i="1"/>
  <c r="I22" i="1" s="1"/>
  <c r="D22" i="1"/>
  <c r="G21" i="1"/>
  <c r="D21" i="1"/>
  <c r="G20" i="1"/>
  <c r="D20" i="1"/>
  <c r="G19" i="1"/>
  <c r="D19" i="1"/>
  <c r="G18" i="1"/>
  <c r="J10" i="1"/>
  <c r="G10" i="1"/>
  <c r="H10" i="1" s="1"/>
  <c r="F10" i="1"/>
  <c r="I10" i="1" s="1"/>
  <c r="G9" i="1"/>
  <c r="E11" i="1"/>
  <c r="J532" i="1" l="1"/>
  <c r="K532" i="1" s="1"/>
  <c r="K35" i="1"/>
  <c r="K90" i="1"/>
  <c r="J18" i="1"/>
  <c r="J50" i="1"/>
  <c r="K50" i="1" s="1"/>
  <c r="H50" i="1"/>
  <c r="J57" i="1"/>
  <c r="J64" i="1"/>
  <c r="J116" i="1"/>
  <c r="K116" i="1" s="1"/>
  <c r="J125" i="1"/>
  <c r="K125" i="1" s="1"/>
  <c r="H125" i="1"/>
  <c r="I148" i="1"/>
  <c r="H148" i="1"/>
  <c r="J164" i="1"/>
  <c r="K164" i="1" s="1"/>
  <c r="K212" i="1"/>
  <c r="J27" i="1"/>
  <c r="J128" i="1"/>
  <c r="J9" i="1"/>
  <c r="K9" i="1" s="1"/>
  <c r="I135" i="1"/>
  <c r="H135" i="1"/>
  <c r="K23" i="1"/>
  <c r="J28" i="1"/>
  <c r="K31" i="1"/>
  <c r="J40" i="1"/>
  <c r="K58" i="1"/>
  <c r="J72" i="1"/>
  <c r="I79" i="1"/>
  <c r="H79" i="1"/>
  <c r="K83" i="1"/>
  <c r="K86" i="1"/>
  <c r="K106" i="1"/>
  <c r="J118" i="1"/>
  <c r="J133" i="1"/>
  <c r="K133" i="1" s="1"/>
  <c r="H133" i="1"/>
  <c r="K135" i="1"/>
  <c r="K141" i="1"/>
  <c r="J150" i="1"/>
  <c r="J121" i="1"/>
  <c r="K148" i="1"/>
  <c r="J19" i="1"/>
  <c r="H19" i="1"/>
  <c r="J20" i="1"/>
  <c r="J32" i="1"/>
  <c r="J37" i="1"/>
  <c r="J41" i="1"/>
  <c r="H41" i="1"/>
  <c r="J51" i="1"/>
  <c r="K51" i="1" s="1"/>
  <c r="H51" i="1"/>
  <c r="K54" i="1"/>
  <c r="K69" i="1"/>
  <c r="J77" i="1"/>
  <c r="K77" i="1" s="1"/>
  <c r="H77" i="1"/>
  <c r="K79" i="1"/>
  <c r="I87" i="1"/>
  <c r="K87" i="1" s="1"/>
  <c r="H87" i="1"/>
  <c r="F99" i="1"/>
  <c r="I94" i="1"/>
  <c r="I99" i="1" s="1"/>
  <c r="K161" i="1"/>
  <c r="J146" i="1"/>
  <c r="K146" i="1" s="1"/>
  <c r="H146" i="1"/>
  <c r="K65" i="1"/>
  <c r="J129" i="1"/>
  <c r="J25" i="1"/>
  <c r="J29" i="1"/>
  <c r="J33" i="1"/>
  <c r="K33" i="1" s="1"/>
  <c r="I55" i="1"/>
  <c r="H55" i="1"/>
  <c r="K59" i="1"/>
  <c r="K62" i="1"/>
  <c r="I70" i="1"/>
  <c r="H70" i="1"/>
  <c r="J73" i="1"/>
  <c r="K73" i="1" s="1"/>
  <c r="J80" i="1"/>
  <c r="J85" i="1"/>
  <c r="K85" i="1" s="1"/>
  <c r="H85" i="1"/>
  <c r="K97" i="1"/>
  <c r="J108" i="1"/>
  <c r="K108" i="1" s="1"/>
  <c r="H108" i="1"/>
  <c r="J119" i="1"/>
  <c r="K130" i="1"/>
  <c r="J145" i="1"/>
  <c r="K145" i="1" s="1"/>
  <c r="H145" i="1"/>
  <c r="K159" i="1"/>
  <c r="I31" i="1"/>
  <c r="H31" i="1"/>
  <c r="K75" i="1"/>
  <c r="J149" i="1"/>
  <c r="K10" i="1"/>
  <c r="J21" i="1"/>
  <c r="J49" i="1"/>
  <c r="K55" i="1"/>
  <c r="I63" i="1"/>
  <c r="H63" i="1"/>
  <c r="J68" i="1"/>
  <c r="K68" i="1" s="1"/>
  <c r="H68" i="1"/>
  <c r="K70" i="1"/>
  <c r="J81" i="1"/>
  <c r="J88" i="1"/>
  <c r="I98" i="1"/>
  <c r="H98" i="1"/>
  <c r="J104" i="1"/>
  <c r="H104" i="1"/>
  <c r="H115" i="1"/>
  <c r="J115" i="1"/>
  <c r="K115" i="1" s="1"/>
  <c r="K123" i="1"/>
  <c r="K126" i="1"/>
  <c r="J102" i="1"/>
  <c r="H102" i="1"/>
  <c r="J117" i="1"/>
  <c r="K117" i="1" s="1"/>
  <c r="H39" i="1"/>
  <c r="J26" i="1"/>
  <c r="K42" i="1"/>
  <c r="K53" i="1"/>
  <c r="J56" i="1"/>
  <c r="K56" i="1" s="1"/>
  <c r="J61" i="1"/>
  <c r="K61" i="1" s="1"/>
  <c r="H61" i="1"/>
  <c r="K63" i="1"/>
  <c r="J89" i="1"/>
  <c r="J96" i="1"/>
  <c r="K96" i="1" s="1"/>
  <c r="H96" i="1"/>
  <c r="K98" i="1"/>
  <c r="J120" i="1"/>
  <c r="I127" i="1"/>
  <c r="K127" i="1" s="1"/>
  <c r="H127" i="1"/>
  <c r="K140" i="1"/>
  <c r="K142" i="1"/>
  <c r="K147" i="1"/>
  <c r="J158" i="1"/>
  <c r="H158" i="1"/>
  <c r="J316" i="1"/>
  <c r="I390" i="1"/>
  <c r="H390" i="1"/>
  <c r="J76" i="2"/>
  <c r="K76" i="2" s="1"/>
  <c r="H76" i="2"/>
  <c r="G8" i="1"/>
  <c r="G24" i="1"/>
  <c r="G36" i="1"/>
  <c r="J39" i="1"/>
  <c r="K39" i="1" s="1"/>
  <c r="G44" i="1"/>
  <c r="G60" i="1"/>
  <c r="G67" i="1"/>
  <c r="G76" i="1"/>
  <c r="G84" i="1"/>
  <c r="G95" i="1"/>
  <c r="G107" i="1"/>
  <c r="I112" i="1"/>
  <c r="G124" i="1"/>
  <c r="G132" i="1"/>
  <c r="G144" i="1"/>
  <c r="G162" i="1"/>
  <c r="F162" i="1"/>
  <c r="I162" i="1" s="1"/>
  <c r="I167" i="1" s="1"/>
  <c r="I173" i="1"/>
  <c r="H238" i="1"/>
  <c r="F253" i="1"/>
  <c r="I253" i="1" s="1"/>
  <c r="G253" i="1"/>
  <c r="G257" i="1"/>
  <c r="F257" i="1"/>
  <c r="I257" i="1" s="1"/>
  <c r="H262" i="1"/>
  <c r="H274" i="1"/>
  <c r="G293" i="1"/>
  <c r="G318" i="1" s="1"/>
  <c r="J290" i="1"/>
  <c r="H290" i="1"/>
  <c r="J303" i="1"/>
  <c r="G310" i="1"/>
  <c r="J307" i="1"/>
  <c r="H307" i="1"/>
  <c r="H310" i="1" s="1"/>
  <c r="G316" i="1"/>
  <c r="H336" i="1"/>
  <c r="J368" i="1"/>
  <c r="K368" i="1" s="1"/>
  <c r="H368" i="1"/>
  <c r="J389" i="1"/>
  <c r="H389" i="1"/>
  <c r="G391" i="1"/>
  <c r="J449" i="1"/>
  <c r="K449" i="1" s="1"/>
  <c r="H449" i="1"/>
  <c r="G122" i="2"/>
  <c r="F122" i="2"/>
  <c r="I122" i="2" s="1"/>
  <c r="J169" i="2"/>
  <c r="J287" i="2"/>
  <c r="J277" i="1"/>
  <c r="K277" i="1" s="1"/>
  <c r="H277" i="1"/>
  <c r="J416" i="1"/>
  <c r="K416" i="1" s="1"/>
  <c r="H416" i="1"/>
  <c r="H65" i="2"/>
  <c r="J65" i="2"/>
  <c r="K65" i="2" s="1"/>
  <c r="F18" i="1"/>
  <c r="I18" i="1" s="1"/>
  <c r="F19" i="1"/>
  <c r="I19" i="1" s="1"/>
  <c r="F20" i="1"/>
  <c r="I20" i="1" s="1"/>
  <c r="F21" i="1"/>
  <c r="I21" i="1" s="1"/>
  <c r="H23" i="1"/>
  <c r="F33" i="1"/>
  <c r="I33" i="1" s="1"/>
  <c r="H35" i="1"/>
  <c r="F41" i="1"/>
  <c r="I41" i="1" s="1"/>
  <c r="H43" i="1"/>
  <c r="F57" i="1"/>
  <c r="I57" i="1" s="1"/>
  <c r="H59" i="1"/>
  <c r="H66" i="1"/>
  <c r="F72" i="1"/>
  <c r="I72" i="1" s="1"/>
  <c r="F73" i="1"/>
  <c r="I73" i="1" s="1"/>
  <c r="H75" i="1"/>
  <c r="F81" i="1"/>
  <c r="I81" i="1" s="1"/>
  <c r="H83" i="1"/>
  <c r="F89" i="1"/>
  <c r="I89" i="1" s="1"/>
  <c r="H94" i="1"/>
  <c r="F103" i="1"/>
  <c r="I103" i="1" s="1"/>
  <c r="F104" i="1"/>
  <c r="I104" i="1" s="1"/>
  <c r="H106" i="1"/>
  <c r="K112" i="1"/>
  <c r="F117" i="1"/>
  <c r="I117" i="1" s="1"/>
  <c r="F118" i="1"/>
  <c r="I118" i="1" s="1"/>
  <c r="F119" i="1"/>
  <c r="I119" i="1" s="1"/>
  <c r="F120" i="1"/>
  <c r="I120" i="1" s="1"/>
  <c r="F121" i="1"/>
  <c r="I121" i="1" s="1"/>
  <c r="H123" i="1"/>
  <c r="F129" i="1"/>
  <c r="I129" i="1" s="1"/>
  <c r="H131" i="1"/>
  <c r="E136" i="1"/>
  <c r="F139" i="1"/>
  <c r="H143" i="1"/>
  <c r="F150" i="1"/>
  <c r="I150" i="1" s="1"/>
  <c r="H165" i="1"/>
  <c r="F167" i="1"/>
  <c r="G175" i="1"/>
  <c r="F175" i="1"/>
  <c r="I175" i="1" s="1"/>
  <c r="G211" i="1"/>
  <c r="F211" i="1"/>
  <c r="E213" i="1"/>
  <c r="H219" i="1"/>
  <c r="H223" i="1"/>
  <c r="H227" i="1"/>
  <c r="H233" i="1"/>
  <c r="F235" i="1"/>
  <c r="I235" i="1" s="1"/>
  <c r="I248" i="1" s="1"/>
  <c r="G235" i="1"/>
  <c r="G239" i="1"/>
  <c r="F239" i="1"/>
  <c r="I239" i="1" s="1"/>
  <c r="J251" i="1"/>
  <c r="H251" i="1"/>
  <c r="J255" i="1"/>
  <c r="K255" i="1" s="1"/>
  <c r="F271" i="1"/>
  <c r="I271" i="1" s="1"/>
  <c r="G271" i="1"/>
  <c r="G275" i="1"/>
  <c r="F275" i="1"/>
  <c r="I275" i="1" s="1"/>
  <c r="H297" i="1"/>
  <c r="H314" i="1"/>
  <c r="K336" i="1"/>
  <c r="H338" i="1"/>
  <c r="G343" i="1"/>
  <c r="F343" i="1"/>
  <c r="I343" i="1" s="1"/>
  <c r="K346" i="1"/>
  <c r="K348" i="1"/>
  <c r="J355" i="1"/>
  <c r="J441" i="1"/>
  <c r="K441" i="1" s="1"/>
  <c r="H441" i="1"/>
  <c r="E146" i="2"/>
  <c r="G133" i="2"/>
  <c r="F133" i="2"/>
  <c r="J135" i="2"/>
  <c r="K135" i="2" s="1"/>
  <c r="H135" i="2"/>
  <c r="G181" i="2"/>
  <c r="F181" i="2"/>
  <c r="I181" i="2" s="1"/>
  <c r="J249" i="2"/>
  <c r="K249" i="2" s="1"/>
  <c r="G322" i="2"/>
  <c r="F322" i="2"/>
  <c r="I322" i="2" s="1"/>
  <c r="G187" i="1"/>
  <c r="K194" i="1"/>
  <c r="G221" i="1"/>
  <c r="F221" i="1"/>
  <c r="I221" i="1" s="1"/>
  <c r="J445" i="1"/>
  <c r="K445" i="1" s="1"/>
  <c r="H445" i="1"/>
  <c r="I514" i="1"/>
  <c r="K514" i="1" s="1"/>
  <c r="H514" i="1"/>
  <c r="J46" i="2"/>
  <c r="K46" i="2" s="1"/>
  <c r="H46" i="2"/>
  <c r="H163" i="2"/>
  <c r="J163" i="2"/>
  <c r="K163" i="2" s="1"/>
  <c r="F17" i="1"/>
  <c r="H22" i="1"/>
  <c r="F32" i="1"/>
  <c r="I32" i="1" s="1"/>
  <c r="H34" i="1"/>
  <c r="F40" i="1"/>
  <c r="I40" i="1" s="1"/>
  <c r="H42" i="1"/>
  <c r="F56" i="1"/>
  <c r="I56" i="1" s="1"/>
  <c r="H58" i="1"/>
  <c r="F64" i="1"/>
  <c r="I64" i="1" s="1"/>
  <c r="H65" i="1"/>
  <c r="H74" i="1"/>
  <c r="F80" i="1"/>
  <c r="I80" i="1" s="1"/>
  <c r="H82" i="1"/>
  <c r="F88" i="1"/>
  <c r="I88" i="1" s="1"/>
  <c r="H90" i="1"/>
  <c r="G103" i="1"/>
  <c r="H105" i="1"/>
  <c r="F116" i="1"/>
  <c r="I116" i="1" s="1"/>
  <c r="H122" i="1"/>
  <c r="F128" i="1"/>
  <c r="I128" i="1" s="1"/>
  <c r="H130" i="1"/>
  <c r="G139" i="1"/>
  <c r="H140" i="1"/>
  <c r="H141" i="1"/>
  <c r="H142" i="1"/>
  <c r="F149" i="1"/>
  <c r="I149" i="1" s="1"/>
  <c r="H151" i="1"/>
  <c r="F164" i="1"/>
  <c r="I164" i="1" s="1"/>
  <c r="J173" i="1"/>
  <c r="F179" i="1"/>
  <c r="I179" i="1" s="1"/>
  <c r="G179" i="1"/>
  <c r="G183" i="1"/>
  <c r="F183" i="1"/>
  <c r="I183" i="1" s="1"/>
  <c r="E187" i="1"/>
  <c r="G193" i="1"/>
  <c r="F193" i="1"/>
  <c r="I193" i="1" s="1"/>
  <c r="F197" i="1"/>
  <c r="I197" i="1" s="1"/>
  <c r="G197" i="1"/>
  <c r="G201" i="1"/>
  <c r="F201" i="1"/>
  <c r="I201" i="1" s="1"/>
  <c r="F205" i="1"/>
  <c r="I205" i="1" s="1"/>
  <c r="G205" i="1"/>
  <c r="J219" i="1"/>
  <c r="K219" i="1" s="1"/>
  <c r="J223" i="1"/>
  <c r="K223" i="1" s="1"/>
  <c r="J227" i="1"/>
  <c r="K227" i="1" s="1"/>
  <c r="J233" i="1"/>
  <c r="H237" i="1"/>
  <c r="H241" i="1"/>
  <c r="F243" i="1"/>
  <c r="I243" i="1" s="1"/>
  <c r="G243" i="1"/>
  <c r="G247" i="1"/>
  <c r="F247" i="1"/>
  <c r="I247" i="1" s="1"/>
  <c r="F258" i="1"/>
  <c r="I258" i="1" s="1"/>
  <c r="K260" i="1"/>
  <c r="K262" i="1"/>
  <c r="H264" i="1"/>
  <c r="F282" i="1"/>
  <c r="I269" i="1"/>
  <c r="J344" i="1"/>
  <c r="H346" i="1"/>
  <c r="F355" i="1"/>
  <c r="I355" i="1" s="1"/>
  <c r="J361" i="1"/>
  <c r="K361" i="1" s="1"/>
  <c r="H361" i="1"/>
  <c r="J437" i="1"/>
  <c r="K437" i="1" s="1"/>
  <c r="H437" i="1"/>
  <c r="J469" i="1"/>
  <c r="K469" i="1" s="1"/>
  <c r="H469" i="1"/>
  <c r="F8" i="2"/>
  <c r="E20" i="2"/>
  <c r="G8" i="2"/>
  <c r="I17" i="2"/>
  <c r="H17" i="2"/>
  <c r="J33" i="2"/>
  <c r="K33" i="2" s="1"/>
  <c r="H33" i="2"/>
  <c r="G87" i="2"/>
  <c r="F87" i="2"/>
  <c r="I87" i="2" s="1"/>
  <c r="J93" i="2"/>
  <c r="K93" i="2" s="1"/>
  <c r="H93" i="2"/>
  <c r="G229" i="1"/>
  <c r="F229" i="1"/>
  <c r="I229" i="1" s="1"/>
  <c r="G360" i="1"/>
  <c r="F360" i="1"/>
  <c r="I360" i="1" s="1"/>
  <c r="G17" i="1"/>
  <c r="J94" i="1"/>
  <c r="H177" i="1"/>
  <c r="H181" i="1"/>
  <c r="H185" i="1"/>
  <c r="H191" i="1"/>
  <c r="H195" i="1"/>
  <c r="H199" i="1"/>
  <c r="H218" i="1"/>
  <c r="H222" i="1"/>
  <c r="H226" i="1"/>
  <c r="J237" i="1"/>
  <c r="K237" i="1" s="1"/>
  <c r="J241" i="1"/>
  <c r="K241" i="1" s="1"/>
  <c r="J258" i="1"/>
  <c r="K258" i="1" s="1"/>
  <c r="H260" i="1"/>
  <c r="G282" i="1"/>
  <c r="J269" i="1"/>
  <c r="H269" i="1"/>
  <c r="J273" i="1"/>
  <c r="K273" i="1" s="1"/>
  <c r="I302" i="1"/>
  <c r="K302" i="1" s="1"/>
  <c r="J332" i="1"/>
  <c r="K332" i="1" s="1"/>
  <c r="H334" i="1"/>
  <c r="F344" i="1"/>
  <c r="I344" i="1" s="1"/>
  <c r="I366" i="1"/>
  <c r="K366" i="1" s="1"/>
  <c r="H366" i="1"/>
  <c r="J369" i="1"/>
  <c r="K369" i="1" s="1"/>
  <c r="H369" i="1"/>
  <c r="G372" i="1"/>
  <c r="F372" i="1"/>
  <c r="I372" i="1" s="1"/>
  <c r="F385" i="1"/>
  <c r="E386" i="1"/>
  <c r="J433" i="1"/>
  <c r="K433" i="1" s="1"/>
  <c r="H433" i="1"/>
  <c r="J465" i="1"/>
  <c r="K465" i="1" s="1"/>
  <c r="H465" i="1"/>
  <c r="J529" i="1"/>
  <c r="K529" i="1" s="1"/>
  <c r="H529" i="1"/>
  <c r="I31" i="2"/>
  <c r="H31" i="2"/>
  <c r="H175" i="2"/>
  <c r="J175" i="2"/>
  <c r="K175" i="2" s="1"/>
  <c r="J527" i="2"/>
  <c r="K527" i="2" s="1"/>
  <c r="H527" i="2"/>
  <c r="F225" i="1"/>
  <c r="I225" i="1" s="1"/>
  <c r="G225" i="1"/>
  <c r="E45" i="1"/>
  <c r="E154" i="1" s="1"/>
  <c r="I102" i="1"/>
  <c r="H163" i="1"/>
  <c r="H212" i="1"/>
  <c r="F230" i="1"/>
  <c r="H236" i="1"/>
  <c r="H240" i="1"/>
  <c r="E248" i="1"/>
  <c r="F261" i="1"/>
  <c r="I261" i="1" s="1"/>
  <c r="G261" i="1"/>
  <c r="G266" i="1" s="1"/>
  <c r="G265" i="1"/>
  <c r="F265" i="1"/>
  <c r="I265" i="1" s="1"/>
  <c r="H272" i="1"/>
  <c r="F276" i="1"/>
  <c r="I276" i="1" s="1"/>
  <c r="J280" i="1"/>
  <c r="K280" i="1" s="1"/>
  <c r="F303" i="1"/>
  <c r="I296" i="1"/>
  <c r="I298" i="1"/>
  <c r="I310" i="1"/>
  <c r="K306" i="1"/>
  <c r="F316" i="1"/>
  <c r="I313" i="1"/>
  <c r="I316" i="1" s="1"/>
  <c r="I315" i="1"/>
  <c r="K315" i="1" s="1"/>
  <c r="I324" i="1"/>
  <c r="F327" i="1"/>
  <c r="H327" i="1"/>
  <c r="J337" i="1"/>
  <c r="K337" i="1" s="1"/>
  <c r="H337" i="1"/>
  <c r="H385" i="1"/>
  <c r="H386" i="1" s="1"/>
  <c r="G386" i="1"/>
  <c r="J385" i="1"/>
  <c r="J429" i="1"/>
  <c r="K429" i="1" s="1"/>
  <c r="H429" i="1"/>
  <c r="J461" i="1"/>
  <c r="K461" i="1" s="1"/>
  <c r="H461" i="1"/>
  <c r="J512" i="1"/>
  <c r="F536" i="1"/>
  <c r="I536" i="1" s="1"/>
  <c r="G536" i="1"/>
  <c r="J221" i="2"/>
  <c r="K221" i="2" s="1"/>
  <c r="H221" i="2"/>
  <c r="I212" i="2"/>
  <c r="F214" i="2"/>
  <c r="F9" i="1"/>
  <c r="I9" i="1" s="1"/>
  <c r="F25" i="1"/>
  <c r="I25" i="1" s="1"/>
  <c r="F26" i="1"/>
  <c r="I26" i="1" s="1"/>
  <c r="F27" i="1"/>
  <c r="I27" i="1" s="1"/>
  <c r="F28" i="1"/>
  <c r="I28" i="1" s="1"/>
  <c r="F29" i="1"/>
  <c r="I29" i="1" s="1"/>
  <c r="F37" i="1"/>
  <c r="I37" i="1" s="1"/>
  <c r="F48" i="1"/>
  <c r="F49" i="1"/>
  <c r="I49" i="1" s="1"/>
  <c r="K166" i="1"/>
  <c r="G190" i="1"/>
  <c r="E208" i="1"/>
  <c r="E284" i="1" s="1"/>
  <c r="H194" i="1"/>
  <c r="J216" i="1"/>
  <c r="K276" i="1"/>
  <c r="H303" i="1"/>
  <c r="K298" i="1"/>
  <c r="H316" i="1"/>
  <c r="F331" i="1"/>
  <c r="E350" i="1"/>
  <c r="G331" i="1"/>
  <c r="G335" i="1"/>
  <c r="F335" i="1"/>
  <c r="I335" i="1" s="1"/>
  <c r="I359" i="1"/>
  <c r="K359" i="1" s="1"/>
  <c r="H359" i="1"/>
  <c r="J420" i="1"/>
  <c r="K420" i="1" s="1"/>
  <c r="H420" i="1"/>
  <c r="J425" i="1"/>
  <c r="K425" i="1" s="1"/>
  <c r="H425" i="1"/>
  <c r="J457" i="1"/>
  <c r="K457" i="1" s="1"/>
  <c r="H457" i="1"/>
  <c r="J510" i="1"/>
  <c r="K510" i="1" s="1"/>
  <c r="H510" i="1"/>
  <c r="J28" i="2"/>
  <c r="K28" i="2" s="1"/>
  <c r="H28" i="2"/>
  <c r="H35" i="2"/>
  <c r="J35" i="2"/>
  <c r="K35" i="2" s="1"/>
  <c r="J172" i="2"/>
  <c r="K172" i="2" s="1"/>
  <c r="H172" i="2"/>
  <c r="F217" i="1"/>
  <c r="I217" i="1" s="1"/>
  <c r="G217" i="1"/>
  <c r="G230" i="1" s="1"/>
  <c r="I266" i="1"/>
  <c r="E373" i="1"/>
  <c r="G354" i="1"/>
  <c r="F354" i="1"/>
  <c r="I119" i="2"/>
  <c r="F8" i="1"/>
  <c r="G48" i="1"/>
  <c r="H166" i="1"/>
  <c r="H174" i="1"/>
  <c r="F176" i="1"/>
  <c r="I176" i="1" s="1"/>
  <c r="K176" i="1" s="1"/>
  <c r="F180" i="1"/>
  <c r="I180" i="1" s="1"/>
  <c r="K180" i="1" s="1"/>
  <c r="F184" i="1"/>
  <c r="I184" i="1" s="1"/>
  <c r="K184" i="1" s="1"/>
  <c r="F190" i="1"/>
  <c r="F194" i="1"/>
  <c r="I194" i="1" s="1"/>
  <c r="F198" i="1"/>
  <c r="I198" i="1" s="1"/>
  <c r="K198" i="1" s="1"/>
  <c r="F202" i="1"/>
  <c r="I202" i="1" s="1"/>
  <c r="K202" i="1" s="1"/>
  <c r="F206" i="1"/>
  <c r="I206" i="1" s="1"/>
  <c r="K206" i="1" s="1"/>
  <c r="H216" i="1"/>
  <c r="J218" i="1"/>
  <c r="K218" i="1" s="1"/>
  <c r="H220" i="1"/>
  <c r="J222" i="1"/>
  <c r="K222" i="1" s="1"/>
  <c r="H224" i="1"/>
  <c r="J226" i="1"/>
  <c r="K226" i="1" s="1"/>
  <c r="H228" i="1"/>
  <c r="H252" i="1"/>
  <c r="J259" i="1"/>
  <c r="K259" i="1" s="1"/>
  <c r="H259" i="1"/>
  <c r="J263" i="1"/>
  <c r="K263" i="1" s="1"/>
  <c r="E266" i="1"/>
  <c r="F279" i="1"/>
  <c r="I279" i="1" s="1"/>
  <c r="G279" i="1"/>
  <c r="F318" i="1"/>
  <c r="F293" i="1"/>
  <c r="I290" i="1"/>
  <c r="K296" i="1"/>
  <c r="G303" i="1"/>
  <c r="K324" i="1"/>
  <c r="J325" i="1"/>
  <c r="J327" i="1"/>
  <c r="I342" i="1"/>
  <c r="K342" i="1" s="1"/>
  <c r="H342" i="1"/>
  <c r="J345" i="1"/>
  <c r="K345" i="1" s="1"/>
  <c r="H345" i="1"/>
  <c r="H362" i="1"/>
  <c r="G367" i="1"/>
  <c r="F367" i="1"/>
  <c r="I367" i="1" s="1"/>
  <c r="I389" i="1"/>
  <c r="I391" i="1" s="1"/>
  <c r="F391" i="1"/>
  <c r="J453" i="1"/>
  <c r="K453" i="1" s="1"/>
  <c r="H453" i="1"/>
  <c r="J60" i="2"/>
  <c r="G339" i="1"/>
  <c r="G347" i="1"/>
  <c r="G357" i="1"/>
  <c r="G363" i="1"/>
  <c r="H379" i="1"/>
  <c r="G381" i="1"/>
  <c r="F381" i="1"/>
  <c r="I381" i="1" s="1"/>
  <c r="I382" i="1" s="1"/>
  <c r="I405" i="1"/>
  <c r="J424" i="1"/>
  <c r="K424" i="1" s="1"/>
  <c r="H424" i="1"/>
  <c r="J428" i="1"/>
  <c r="K428" i="1" s="1"/>
  <c r="H428" i="1"/>
  <c r="J432" i="1"/>
  <c r="K432" i="1" s="1"/>
  <c r="H432" i="1"/>
  <c r="J436" i="1"/>
  <c r="K436" i="1" s="1"/>
  <c r="H436" i="1"/>
  <c r="J440" i="1"/>
  <c r="K440" i="1" s="1"/>
  <c r="H440" i="1"/>
  <c r="J444" i="1"/>
  <c r="K444" i="1" s="1"/>
  <c r="H444" i="1"/>
  <c r="J448" i="1"/>
  <c r="K448" i="1" s="1"/>
  <c r="H448" i="1"/>
  <c r="J452" i="1"/>
  <c r="K452" i="1" s="1"/>
  <c r="H452" i="1"/>
  <c r="J456" i="1"/>
  <c r="K456" i="1" s="1"/>
  <c r="H456" i="1"/>
  <c r="J460" i="1"/>
  <c r="K460" i="1" s="1"/>
  <c r="H460" i="1"/>
  <c r="J464" i="1"/>
  <c r="K464" i="1" s="1"/>
  <c r="H464" i="1"/>
  <c r="J468" i="1"/>
  <c r="K468" i="1" s="1"/>
  <c r="H468" i="1"/>
  <c r="J472" i="1"/>
  <c r="K472" i="1" s="1"/>
  <c r="H472" i="1"/>
  <c r="J476" i="1"/>
  <c r="K476" i="1" s="1"/>
  <c r="H476" i="1"/>
  <c r="J480" i="1"/>
  <c r="K480" i="1" s="1"/>
  <c r="H480" i="1"/>
  <c r="J484" i="1"/>
  <c r="K484" i="1" s="1"/>
  <c r="H484" i="1"/>
  <c r="J488" i="1"/>
  <c r="K488" i="1" s="1"/>
  <c r="H488" i="1"/>
  <c r="J492" i="1"/>
  <c r="K492" i="1" s="1"/>
  <c r="H492" i="1"/>
  <c r="J496" i="1"/>
  <c r="K496" i="1" s="1"/>
  <c r="H496" i="1"/>
  <c r="J500" i="1"/>
  <c r="K500" i="1" s="1"/>
  <c r="H500" i="1"/>
  <c r="J513" i="1"/>
  <c r="K513" i="1" s="1"/>
  <c r="J516" i="1"/>
  <c r="K516" i="1" s="1"/>
  <c r="H516" i="1"/>
  <c r="I520" i="1"/>
  <c r="G520" i="1"/>
  <c r="J538" i="1"/>
  <c r="K538" i="1" s="1"/>
  <c r="H538" i="1"/>
  <c r="J10" i="2"/>
  <c r="K10" i="2" s="1"/>
  <c r="H10" i="2"/>
  <c r="G14" i="2"/>
  <c r="F14" i="2"/>
  <c r="I14" i="2" s="1"/>
  <c r="K17" i="2"/>
  <c r="I25" i="2"/>
  <c r="K31" i="2"/>
  <c r="J37" i="2"/>
  <c r="K37" i="2" s="1"/>
  <c r="H37" i="2"/>
  <c r="J61" i="2"/>
  <c r="K61" i="2" s="1"/>
  <c r="G73" i="2"/>
  <c r="F73" i="2"/>
  <c r="I73" i="2" s="1"/>
  <c r="G84" i="2"/>
  <c r="F84" i="2"/>
  <c r="I84" i="2" s="1"/>
  <c r="J90" i="2"/>
  <c r="K90" i="2" s="1"/>
  <c r="H90" i="2"/>
  <c r="H100" i="2"/>
  <c r="J105" i="2"/>
  <c r="K105" i="2" s="1"/>
  <c r="H105" i="2"/>
  <c r="G110" i="2"/>
  <c r="F110" i="2"/>
  <c r="I110" i="2" s="1"/>
  <c r="K190" i="2"/>
  <c r="H204" i="2"/>
  <c r="J204" i="2"/>
  <c r="K204" i="2" s="1"/>
  <c r="G212" i="2"/>
  <c r="H238" i="2"/>
  <c r="J238" i="2"/>
  <c r="K238" i="2" s="1"/>
  <c r="F304" i="2"/>
  <c r="I304" i="2" s="1"/>
  <c r="I550" i="2"/>
  <c r="H550" i="2"/>
  <c r="I591" i="2"/>
  <c r="H591" i="2"/>
  <c r="J174" i="3"/>
  <c r="J473" i="1"/>
  <c r="K473" i="1" s="1"/>
  <c r="H473" i="1"/>
  <c r="J477" i="1"/>
  <c r="K477" i="1" s="1"/>
  <c r="H477" i="1"/>
  <c r="J481" i="1"/>
  <c r="K481" i="1" s="1"/>
  <c r="H481" i="1"/>
  <c r="J485" i="1"/>
  <c r="K485" i="1" s="1"/>
  <c r="H485" i="1"/>
  <c r="J489" i="1"/>
  <c r="K489" i="1" s="1"/>
  <c r="H489" i="1"/>
  <c r="J493" i="1"/>
  <c r="K493" i="1" s="1"/>
  <c r="H493" i="1"/>
  <c r="J497" i="1"/>
  <c r="K497" i="1" s="1"/>
  <c r="H497" i="1"/>
  <c r="J501" i="1"/>
  <c r="K501" i="1" s="1"/>
  <c r="H501" i="1"/>
  <c r="E539" i="1"/>
  <c r="F508" i="1"/>
  <c r="J523" i="1"/>
  <c r="K523" i="1" s="1"/>
  <c r="H523" i="1"/>
  <c r="G527" i="1"/>
  <c r="F527" i="1"/>
  <c r="I527" i="1" s="1"/>
  <c r="K533" i="1"/>
  <c r="J40" i="2"/>
  <c r="K40" i="2" s="1"/>
  <c r="H40" i="2"/>
  <c r="G44" i="2"/>
  <c r="F44" i="2"/>
  <c r="I44" i="2" s="1"/>
  <c r="K47" i="2"/>
  <c r="J53" i="2"/>
  <c r="K53" i="2" s="1"/>
  <c r="H53" i="2"/>
  <c r="G62" i="2"/>
  <c r="I82" i="2"/>
  <c r="K82" i="2" s="1"/>
  <c r="H82" i="2"/>
  <c r="G141" i="2"/>
  <c r="F141" i="2"/>
  <c r="I141" i="2" s="1"/>
  <c r="J149" i="2"/>
  <c r="G158" i="2"/>
  <c r="F158" i="2"/>
  <c r="I158" i="2" s="1"/>
  <c r="G236" i="2"/>
  <c r="F236" i="2"/>
  <c r="E256" i="2"/>
  <c r="J239" i="2"/>
  <c r="K239" i="2" s="1"/>
  <c r="H239" i="2"/>
  <c r="G327" i="2"/>
  <c r="F327" i="2"/>
  <c r="I327" i="2" s="1"/>
  <c r="I504" i="1"/>
  <c r="J412" i="1"/>
  <c r="K412" i="1" s="1"/>
  <c r="H412" i="1"/>
  <c r="J421" i="1"/>
  <c r="K421" i="1" s="1"/>
  <c r="H421" i="1"/>
  <c r="G508" i="1"/>
  <c r="F530" i="1"/>
  <c r="I530" i="1" s="1"/>
  <c r="K530" i="1" s="1"/>
  <c r="G534" i="1"/>
  <c r="F534" i="1"/>
  <c r="I534" i="1" s="1"/>
  <c r="J15" i="2"/>
  <c r="K15" i="2" s="1"/>
  <c r="H15" i="2"/>
  <c r="K19" i="2"/>
  <c r="G26" i="2"/>
  <c r="F47" i="2"/>
  <c r="I47" i="2" s="1"/>
  <c r="J68" i="2"/>
  <c r="K68" i="2" s="1"/>
  <c r="J74" i="2"/>
  <c r="K103" i="2"/>
  <c r="H125" i="2"/>
  <c r="F136" i="2"/>
  <c r="I136" i="2" s="1"/>
  <c r="G136" i="2"/>
  <c r="F144" i="2"/>
  <c r="I144" i="2" s="1"/>
  <c r="G144" i="2"/>
  <c r="H149" i="2"/>
  <c r="G155" i="2"/>
  <c r="F155" i="2"/>
  <c r="I155" i="2" s="1"/>
  <c r="H194" i="2"/>
  <c r="J194" i="2"/>
  <c r="K194" i="2" s="1"/>
  <c r="H202" i="2"/>
  <c r="E318" i="2"/>
  <c r="J368" i="2"/>
  <c r="K368" i="2" s="1"/>
  <c r="H392" i="2"/>
  <c r="J392" i="2"/>
  <c r="K392" i="2" s="1"/>
  <c r="J404" i="1"/>
  <c r="G504" i="1"/>
  <c r="H404" i="1"/>
  <c r="J408" i="1"/>
  <c r="K408" i="1" s="1"/>
  <c r="H408" i="1"/>
  <c r="J417" i="1"/>
  <c r="K417" i="1" s="1"/>
  <c r="H417" i="1"/>
  <c r="J521" i="1"/>
  <c r="K521" i="1" s="1"/>
  <c r="H521" i="1"/>
  <c r="H530" i="1"/>
  <c r="F537" i="1"/>
  <c r="F9" i="2"/>
  <c r="G29" i="2"/>
  <c r="J38" i="2"/>
  <c r="K38" i="2" s="1"/>
  <c r="H38" i="2"/>
  <c r="J56" i="2"/>
  <c r="K56" i="2" s="1"/>
  <c r="H56" i="2"/>
  <c r="G69" i="2"/>
  <c r="F69" i="2"/>
  <c r="I69" i="2" s="1"/>
  <c r="G80" i="2"/>
  <c r="F80" i="2"/>
  <c r="I80" i="2" s="1"/>
  <c r="K99" i="2"/>
  <c r="H104" i="2"/>
  <c r="J104" i="2"/>
  <c r="K104" i="2" s="1"/>
  <c r="K108" i="2"/>
  <c r="J123" i="2"/>
  <c r="K134" i="2"/>
  <c r="G161" i="2"/>
  <c r="F161" i="2"/>
  <c r="I161" i="2" s="1"/>
  <c r="J164" i="2"/>
  <c r="K164" i="2" s="1"/>
  <c r="H164" i="2"/>
  <c r="H167" i="2"/>
  <c r="J167" i="2"/>
  <c r="K167" i="2" s="1"/>
  <c r="J173" i="2"/>
  <c r="K173" i="2" s="1"/>
  <c r="H173" i="2"/>
  <c r="I200" i="2"/>
  <c r="H227" i="2"/>
  <c r="J227" i="2"/>
  <c r="K227" i="2" s="1"/>
  <c r="J250" i="2"/>
  <c r="K250" i="2" s="1"/>
  <c r="H250" i="2"/>
  <c r="F262" i="2"/>
  <c r="I259" i="2"/>
  <c r="I262" i="2" s="1"/>
  <c r="J294" i="2"/>
  <c r="K294" i="2" s="1"/>
  <c r="H294" i="2"/>
  <c r="I450" i="2"/>
  <c r="H450" i="2"/>
  <c r="J468" i="2"/>
  <c r="K468" i="2" s="1"/>
  <c r="H468" i="2"/>
  <c r="E397" i="1"/>
  <c r="K390" i="1"/>
  <c r="J413" i="1"/>
  <c r="K413" i="1" s="1"/>
  <c r="H413" i="1"/>
  <c r="I509" i="1"/>
  <c r="G509" i="1"/>
  <c r="K522" i="1"/>
  <c r="J528" i="1"/>
  <c r="K528" i="1" s="1"/>
  <c r="H528" i="1"/>
  <c r="J32" i="2"/>
  <c r="K32" i="2" s="1"/>
  <c r="H32" i="2"/>
  <c r="G36" i="2"/>
  <c r="F36" i="2"/>
  <c r="I36" i="2" s="1"/>
  <c r="K39" i="2"/>
  <c r="J45" i="2"/>
  <c r="K45" i="2" s="1"/>
  <c r="H45" i="2"/>
  <c r="H95" i="2"/>
  <c r="J107" i="2"/>
  <c r="K107" i="2" s="1"/>
  <c r="H107" i="2"/>
  <c r="I109" i="2"/>
  <c r="K109" i="2" s="1"/>
  <c r="H109" i="2"/>
  <c r="G126" i="2"/>
  <c r="F126" i="2"/>
  <c r="I126" i="2" s="1"/>
  <c r="H142" i="2"/>
  <c r="J142" i="2"/>
  <c r="K142" i="2" s="1"/>
  <c r="K200" i="2"/>
  <c r="J243" i="2"/>
  <c r="K243" i="2" s="1"/>
  <c r="H243" i="2"/>
  <c r="F267" i="2"/>
  <c r="I267" i="2" s="1"/>
  <c r="G267" i="2"/>
  <c r="H274" i="2"/>
  <c r="J274" i="2"/>
  <c r="K274" i="2" s="1"/>
  <c r="G316" i="2"/>
  <c r="F316" i="2"/>
  <c r="I316" i="2" s="1"/>
  <c r="I361" i="2"/>
  <c r="F364" i="2"/>
  <c r="H436" i="2"/>
  <c r="J436" i="2"/>
  <c r="K436" i="2" s="1"/>
  <c r="J441" i="2"/>
  <c r="K441" i="2" s="1"/>
  <c r="H441" i="2"/>
  <c r="H579" i="2"/>
  <c r="I579" i="2"/>
  <c r="K405" i="1"/>
  <c r="J409" i="1"/>
  <c r="K409" i="1" s="1"/>
  <c r="H409" i="1"/>
  <c r="J515" i="1"/>
  <c r="K515" i="1" s="1"/>
  <c r="H515" i="1"/>
  <c r="J535" i="1"/>
  <c r="K535" i="1" s="1"/>
  <c r="H535" i="1"/>
  <c r="J27" i="2"/>
  <c r="K27" i="2" s="1"/>
  <c r="H27" i="2"/>
  <c r="J54" i="2"/>
  <c r="K54" i="2" s="1"/>
  <c r="H54" i="2"/>
  <c r="J67" i="2"/>
  <c r="K67" i="2" s="1"/>
  <c r="I75" i="2"/>
  <c r="K75" i="2" s="1"/>
  <c r="H75" i="2"/>
  <c r="G89" i="2"/>
  <c r="F89" i="2"/>
  <c r="I89" i="2" s="1"/>
  <c r="H112" i="2"/>
  <c r="G129" i="2"/>
  <c r="F129" i="2"/>
  <c r="I129" i="2" s="1"/>
  <c r="J139" i="2"/>
  <c r="K139" i="2" s="1"/>
  <c r="H139" i="2"/>
  <c r="G153" i="2"/>
  <c r="F153" i="2"/>
  <c r="I153" i="2" s="1"/>
  <c r="H159" i="2"/>
  <c r="J159" i="2"/>
  <c r="K159" i="2" s="1"/>
  <c r="G185" i="2"/>
  <c r="F185" i="2"/>
  <c r="I185" i="2" s="1"/>
  <c r="J206" i="2"/>
  <c r="H241" i="2"/>
  <c r="J241" i="2"/>
  <c r="K241" i="2" s="1"/>
  <c r="G295" i="2"/>
  <c r="F295" i="2"/>
  <c r="I295" i="2" s="1"/>
  <c r="G308" i="2"/>
  <c r="F308" i="2"/>
  <c r="I308" i="2" s="1"/>
  <c r="J311" i="2"/>
  <c r="K311" i="2" s="1"/>
  <c r="H311" i="2"/>
  <c r="H314" i="2"/>
  <c r="J314" i="2"/>
  <c r="K314" i="2" s="1"/>
  <c r="F329" i="2"/>
  <c r="I329" i="2" s="1"/>
  <c r="G329" i="2"/>
  <c r="J434" i="2"/>
  <c r="K434" i="2" s="1"/>
  <c r="H434" i="2"/>
  <c r="I478" i="2"/>
  <c r="H478" i="2"/>
  <c r="G526" i="2"/>
  <c r="F526" i="2"/>
  <c r="I526" i="2" s="1"/>
  <c r="H371" i="1"/>
  <c r="G382" i="1"/>
  <c r="G397" i="1" s="1"/>
  <c r="J379" i="1"/>
  <c r="K380" i="1"/>
  <c r="K394" i="1"/>
  <c r="K395" i="1" s="1"/>
  <c r="H405" i="1"/>
  <c r="J519" i="1"/>
  <c r="K519" i="1" s="1"/>
  <c r="H522" i="1"/>
  <c r="J531" i="1"/>
  <c r="K531" i="1" s="1"/>
  <c r="H531" i="1"/>
  <c r="K13" i="2"/>
  <c r="G16" i="2"/>
  <c r="E57" i="2"/>
  <c r="G30" i="2"/>
  <c r="H39" i="2"/>
  <c r="J48" i="2"/>
  <c r="K48" i="2" s="1"/>
  <c r="H48" i="2"/>
  <c r="G52" i="2"/>
  <c r="F52" i="2"/>
  <c r="I52" i="2" s="1"/>
  <c r="K55" i="2"/>
  <c r="G63" i="2"/>
  <c r="K64" i="2"/>
  <c r="J81" i="2"/>
  <c r="H92" i="2"/>
  <c r="J92" i="2"/>
  <c r="K92" i="2" s="1"/>
  <c r="J95" i="2"/>
  <c r="K95" i="2" s="1"/>
  <c r="J97" i="2"/>
  <c r="K97" i="2" s="1"/>
  <c r="H97" i="2"/>
  <c r="F112" i="2"/>
  <c r="I112" i="2" s="1"/>
  <c r="K112" i="2" s="1"/>
  <c r="J114" i="2"/>
  <c r="K114" i="2" s="1"/>
  <c r="H114" i="2"/>
  <c r="I124" i="2"/>
  <c r="K124" i="2" s="1"/>
  <c r="H124" i="2"/>
  <c r="G151" i="2"/>
  <c r="F151" i="2"/>
  <c r="I151" i="2" s="1"/>
  <c r="H156" i="2"/>
  <c r="J165" i="2"/>
  <c r="K165" i="2" s="1"/>
  <c r="H165" i="2"/>
  <c r="J218" i="2"/>
  <c r="K218" i="2" s="1"/>
  <c r="H218" i="2"/>
  <c r="J224" i="2"/>
  <c r="K224" i="2" s="1"/>
  <c r="H224" i="2"/>
  <c r="G248" i="2"/>
  <c r="F248" i="2"/>
  <c r="I248" i="2" s="1"/>
  <c r="I265" i="2"/>
  <c r="G272" i="2"/>
  <c r="F272" i="2"/>
  <c r="I272" i="2" s="1"/>
  <c r="J304" i="2"/>
  <c r="K304" i="2" s="1"/>
  <c r="H304" i="2"/>
  <c r="G330" i="2"/>
  <c r="F330" i="2"/>
  <c r="I330" i="2" s="1"/>
  <c r="F396" i="2"/>
  <c r="I396" i="2" s="1"/>
  <c r="G396" i="2"/>
  <c r="I399" i="2"/>
  <c r="H399" i="2"/>
  <c r="G447" i="2"/>
  <c r="F447" i="2"/>
  <c r="I447" i="2" s="1"/>
  <c r="J475" i="2"/>
  <c r="K475" i="2" s="1"/>
  <c r="H475" i="2"/>
  <c r="H85" i="2"/>
  <c r="K88" i="2"/>
  <c r="G102" i="2"/>
  <c r="F102" i="2"/>
  <c r="I102" i="2" s="1"/>
  <c r="H127" i="2"/>
  <c r="K154" i="2"/>
  <c r="H171" i="2"/>
  <c r="K193" i="2"/>
  <c r="K203" i="2"/>
  <c r="J222" i="2"/>
  <c r="K222" i="2" s="1"/>
  <c r="H222" i="2"/>
  <c r="H231" i="2"/>
  <c r="J231" i="2"/>
  <c r="K231" i="2" s="1"/>
  <c r="J251" i="2"/>
  <c r="K251" i="2" s="1"/>
  <c r="H251" i="2"/>
  <c r="G262" i="2"/>
  <c r="H259" i="2"/>
  <c r="J259" i="2"/>
  <c r="K291" i="2"/>
  <c r="H309" i="2"/>
  <c r="J309" i="2"/>
  <c r="K309" i="2" s="1"/>
  <c r="K356" i="2"/>
  <c r="K387" i="2"/>
  <c r="H411" i="2"/>
  <c r="J411" i="2"/>
  <c r="K411" i="2" s="1"/>
  <c r="K414" i="2"/>
  <c r="J423" i="2"/>
  <c r="K423" i="2" s="1"/>
  <c r="H423" i="2"/>
  <c r="F485" i="2"/>
  <c r="I485" i="2" s="1"/>
  <c r="G485" i="2"/>
  <c r="F506" i="2"/>
  <c r="E508" i="2"/>
  <c r="G506" i="2"/>
  <c r="J518" i="2"/>
  <c r="K518" i="2" s="1"/>
  <c r="H518" i="2"/>
  <c r="E382" i="1"/>
  <c r="G25" i="2"/>
  <c r="H70" i="2"/>
  <c r="H77" i="2"/>
  <c r="J85" i="2"/>
  <c r="K85" i="2" s="1"/>
  <c r="G94" i="2"/>
  <c r="F94" i="2"/>
  <c r="I94" i="2" s="1"/>
  <c r="H99" i="2"/>
  <c r="H111" i="2"/>
  <c r="H119" i="2"/>
  <c r="J127" i="2"/>
  <c r="K127" i="2" s="1"/>
  <c r="G150" i="2"/>
  <c r="G177" i="2" s="1"/>
  <c r="F150" i="2"/>
  <c r="I150" i="2" s="1"/>
  <c r="E177" i="2"/>
  <c r="J171" i="2"/>
  <c r="K171" i="2" s="1"/>
  <c r="J183" i="2"/>
  <c r="K183" i="2" s="1"/>
  <c r="H183" i="2"/>
  <c r="G189" i="2"/>
  <c r="F189" i="2"/>
  <c r="I189" i="2" s="1"/>
  <c r="H193" i="2"/>
  <c r="H203" i="2"/>
  <c r="J276" i="2"/>
  <c r="K276" i="2" s="1"/>
  <c r="H276" i="2"/>
  <c r="H305" i="2"/>
  <c r="G334" i="2"/>
  <c r="F334" i="2"/>
  <c r="I334" i="2" s="1"/>
  <c r="H380" i="2"/>
  <c r="H382" i="2" s="1"/>
  <c r="H388" i="2"/>
  <c r="J388" i="2"/>
  <c r="K388" i="2" s="1"/>
  <c r="K443" i="2"/>
  <c r="G448" i="2"/>
  <c r="F448" i="2"/>
  <c r="I448" i="2" s="1"/>
  <c r="G453" i="2"/>
  <c r="F453" i="2"/>
  <c r="I453" i="2" s="1"/>
  <c r="I472" i="2"/>
  <c r="I486" i="2" s="1"/>
  <c r="H472" i="2"/>
  <c r="K499" i="2"/>
  <c r="F652" i="2"/>
  <c r="I543" i="2"/>
  <c r="H543" i="2"/>
  <c r="J586" i="2"/>
  <c r="K586" i="2" s="1"/>
  <c r="H586" i="2"/>
  <c r="G72" i="2"/>
  <c r="F72" i="2"/>
  <c r="I72" i="2" s="1"/>
  <c r="G79" i="2"/>
  <c r="F79" i="2"/>
  <c r="I79" i="2" s="1"/>
  <c r="H118" i="2"/>
  <c r="G121" i="2"/>
  <c r="G130" i="2" s="1"/>
  <c r="F121" i="2"/>
  <c r="I121" i="2" s="1"/>
  <c r="K174" i="2"/>
  <c r="J191" i="2"/>
  <c r="K191" i="2" s="1"/>
  <c r="H191" i="2"/>
  <c r="J201" i="2"/>
  <c r="K201" i="2" s="1"/>
  <c r="H201" i="2"/>
  <c r="E207" i="2"/>
  <c r="G223" i="2"/>
  <c r="F223" i="2"/>
  <c r="I223" i="2" s="1"/>
  <c r="J240" i="2"/>
  <c r="K240" i="2" s="1"/>
  <c r="H240" i="2"/>
  <c r="E262" i="2"/>
  <c r="H283" i="2"/>
  <c r="J283" i="2"/>
  <c r="H292" i="2"/>
  <c r="J292" i="2"/>
  <c r="K292" i="2" s="1"/>
  <c r="K305" i="2"/>
  <c r="I357" i="2"/>
  <c r="J355" i="2"/>
  <c r="K355" i="2" s="1"/>
  <c r="H355" i="2"/>
  <c r="F409" i="2"/>
  <c r="E459" i="2"/>
  <c r="G409" i="2"/>
  <c r="J440" i="2"/>
  <c r="K440" i="2" s="1"/>
  <c r="H440" i="2"/>
  <c r="F521" i="2"/>
  <c r="I516" i="2"/>
  <c r="I521" i="2" s="1"/>
  <c r="J598" i="2"/>
  <c r="K598" i="2" s="1"/>
  <c r="H598" i="2"/>
  <c r="H658" i="2"/>
  <c r="J658" i="2"/>
  <c r="K658" i="2" s="1"/>
  <c r="J15" i="3"/>
  <c r="F512" i="1"/>
  <c r="I512" i="1" s="1"/>
  <c r="F525" i="1"/>
  <c r="I525" i="1" s="1"/>
  <c r="K525" i="1" s="1"/>
  <c r="F12" i="2"/>
  <c r="F34" i="2"/>
  <c r="F42" i="2"/>
  <c r="I42" i="2" s="1"/>
  <c r="K42" i="2" s="1"/>
  <c r="F50" i="2"/>
  <c r="I50" i="2" s="1"/>
  <c r="K50" i="2" s="1"/>
  <c r="F60" i="2"/>
  <c r="F74" i="2"/>
  <c r="I74" i="2" s="1"/>
  <c r="F81" i="2"/>
  <c r="I81" i="2" s="1"/>
  <c r="H91" i="2"/>
  <c r="H96" i="2"/>
  <c r="H103" i="2"/>
  <c r="H106" i="2"/>
  <c r="E115" i="2"/>
  <c r="E198" i="2" s="1"/>
  <c r="F123" i="2"/>
  <c r="I123" i="2" s="1"/>
  <c r="H138" i="2"/>
  <c r="F145" i="2"/>
  <c r="I145" i="2" s="1"/>
  <c r="K145" i="2" s="1"/>
  <c r="G152" i="2"/>
  <c r="F152" i="2"/>
  <c r="I152" i="2" s="1"/>
  <c r="G157" i="2"/>
  <c r="H160" i="2"/>
  <c r="F162" i="2"/>
  <c r="I162" i="2" s="1"/>
  <c r="K162" i="2" s="1"/>
  <c r="F166" i="2"/>
  <c r="I166" i="2" s="1"/>
  <c r="K166" i="2" s="1"/>
  <c r="F174" i="2"/>
  <c r="I174" i="2" s="1"/>
  <c r="G180" i="2"/>
  <c r="E196" i="2"/>
  <c r="F180" i="2"/>
  <c r="H182" i="2"/>
  <c r="H195" i="2"/>
  <c r="H205" i="2"/>
  <c r="H213" i="2"/>
  <c r="G233" i="2"/>
  <c r="H217" i="2"/>
  <c r="J232" i="2"/>
  <c r="K232" i="2" s="1"/>
  <c r="F240" i="2"/>
  <c r="I240" i="2" s="1"/>
  <c r="G269" i="2"/>
  <c r="F283" i="2"/>
  <c r="G286" i="2"/>
  <c r="F286" i="2"/>
  <c r="I286" i="2" s="1"/>
  <c r="J288" i="2"/>
  <c r="K288" i="2" s="1"/>
  <c r="H288" i="2"/>
  <c r="J310" i="2"/>
  <c r="K310" i="2" s="1"/>
  <c r="H310" i="2"/>
  <c r="H313" i="2"/>
  <c r="J313" i="2"/>
  <c r="K313" i="2" s="1"/>
  <c r="H335" i="2"/>
  <c r="J335" i="2"/>
  <c r="J347" i="2"/>
  <c r="H412" i="2"/>
  <c r="K430" i="2"/>
  <c r="I445" i="2"/>
  <c r="H445" i="2"/>
  <c r="J470" i="2"/>
  <c r="K470" i="2" s="1"/>
  <c r="H470" i="2"/>
  <c r="H529" i="2"/>
  <c r="J529" i="2"/>
  <c r="K529" i="2" s="1"/>
  <c r="I594" i="2"/>
  <c r="H594" i="2"/>
  <c r="H88" i="2"/>
  <c r="K98" i="2"/>
  <c r="H101" i="2"/>
  <c r="K111" i="2"/>
  <c r="J118" i="2"/>
  <c r="E130" i="2"/>
  <c r="G140" i="2"/>
  <c r="F140" i="2"/>
  <c r="I140" i="2" s="1"/>
  <c r="H143" i="2"/>
  <c r="I149" i="2"/>
  <c r="I177" i="2" s="1"/>
  <c r="H154" i="2"/>
  <c r="G170" i="2"/>
  <c r="F170" i="2"/>
  <c r="I170" i="2" s="1"/>
  <c r="H174" i="2"/>
  <c r="H190" i="2"/>
  <c r="G207" i="2"/>
  <c r="H200" i="2"/>
  <c r="I217" i="2"/>
  <c r="G226" i="2"/>
  <c r="F226" i="2"/>
  <c r="I226" i="2" s="1"/>
  <c r="H245" i="2"/>
  <c r="J245" i="2"/>
  <c r="K245" i="2" s="1"/>
  <c r="G253" i="2"/>
  <c r="F253" i="2"/>
  <c r="I253" i="2" s="1"/>
  <c r="G255" i="2"/>
  <c r="H260" i="2"/>
  <c r="F293" i="2"/>
  <c r="I293" i="2" s="1"/>
  <c r="G293" i="2"/>
  <c r="G303" i="2"/>
  <c r="K323" i="2"/>
  <c r="H331" i="2"/>
  <c r="F335" i="2"/>
  <c r="I335" i="2" s="1"/>
  <c r="G398" i="2"/>
  <c r="G410" i="2"/>
  <c r="F410" i="2"/>
  <c r="I410" i="2" s="1"/>
  <c r="G438" i="2"/>
  <c r="F438" i="2"/>
  <c r="I438" i="2" s="1"/>
  <c r="G473" i="2"/>
  <c r="G486" i="2" s="1"/>
  <c r="F473" i="2"/>
  <c r="I473" i="2" s="1"/>
  <c r="J476" i="2"/>
  <c r="K476" i="2" s="1"/>
  <c r="H476" i="2"/>
  <c r="K489" i="2"/>
  <c r="I511" i="2"/>
  <c r="K511" i="2" s="1"/>
  <c r="H511" i="2"/>
  <c r="I554" i="2"/>
  <c r="H554" i="2"/>
  <c r="E496" i="2"/>
  <c r="G491" i="2"/>
  <c r="F491" i="2"/>
  <c r="I491" i="2" s="1"/>
  <c r="G502" i="2"/>
  <c r="F502" i="2"/>
  <c r="I502" i="2" s="1"/>
  <c r="I547" i="2"/>
  <c r="K547" i="2" s="1"/>
  <c r="H547" i="2"/>
  <c r="J623" i="2"/>
  <c r="K623" i="2" s="1"/>
  <c r="H623" i="2"/>
  <c r="G683" i="2"/>
  <c r="F683" i="2"/>
  <c r="I683" i="2" s="1"/>
  <c r="J30" i="3"/>
  <c r="G455" i="3"/>
  <c r="F455" i="3"/>
  <c r="I455" i="3" s="1"/>
  <c r="G702" i="3"/>
  <c r="F702" i="3"/>
  <c r="I702" i="3" s="1"/>
  <c r="H246" i="2"/>
  <c r="H284" i="2"/>
  <c r="H291" i="2"/>
  <c r="F318" i="2"/>
  <c r="K360" i="2"/>
  <c r="K380" i="2"/>
  <c r="K382" i="2" s="1"/>
  <c r="G394" i="2"/>
  <c r="F394" i="2"/>
  <c r="I394" i="2" s="1"/>
  <c r="H403" i="2"/>
  <c r="J403" i="2"/>
  <c r="K403" i="2" s="1"/>
  <c r="G415" i="2"/>
  <c r="F415" i="2"/>
  <c r="I415" i="2" s="1"/>
  <c r="K424" i="2"/>
  <c r="G433" i="2"/>
  <c r="F433" i="2"/>
  <c r="I433" i="2" s="1"/>
  <c r="K450" i="2"/>
  <c r="J455" i="2"/>
  <c r="K455" i="2" s="1"/>
  <c r="H455" i="2"/>
  <c r="K458" i="2"/>
  <c r="E521" i="2"/>
  <c r="G516" i="2"/>
  <c r="K544" i="2"/>
  <c r="K559" i="2"/>
  <c r="J566" i="2"/>
  <c r="K566" i="2" s="1"/>
  <c r="H566" i="2"/>
  <c r="G93" i="3"/>
  <c r="F93" i="3"/>
  <c r="I93" i="3" s="1"/>
  <c r="G252" i="2"/>
  <c r="F252" i="2"/>
  <c r="I252" i="2" s="1"/>
  <c r="H273" i="2"/>
  <c r="G298" i="2"/>
  <c r="F298" i="2"/>
  <c r="I298" i="2" s="1"/>
  <c r="E336" i="2"/>
  <c r="F321" i="2"/>
  <c r="G326" i="2"/>
  <c r="F326" i="2"/>
  <c r="I326" i="2" s="1"/>
  <c r="F373" i="2"/>
  <c r="J353" i="2"/>
  <c r="K353" i="2" s="1"/>
  <c r="H353" i="2"/>
  <c r="H357" i="2" s="1"/>
  <c r="H361" i="2"/>
  <c r="H364" i="2" s="1"/>
  <c r="I363" i="2"/>
  <c r="K363" i="2" s="1"/>
  <c r="H363" i="2"/>
  <c r="F370" i="2"/>
  <c r="I367" i="2"/>
  <c r="I370" i="2" s="1"/>
  <c r="K399" i="2"/>
  <c r="H425" i="2"/>
  <c r="J425" i="2"/>
  <c r="K425" i="2" s="1"/>
  <c r="H451" i="2"/>
  <c r="J451" i="2"/>
  <c r="K451" i="2" s="1"/>
  <c r="E486" i="2"/>
  <c r="G466" i="2"/>
  <c r="F466" i="2"/>
  <c r="I466" i="2" s="1"/>
  <c r="E536" i="2"/>
  <c r="J474" i="2"/>
  <c r="J483" i="2"/>
  <c r="K483" i="2" s="1"/>
  <c r="H483" i="2"/>
  <c r="F495" i="2"/>
  <c r="I495" i="2" s="1"/>
  <c r="I496" i="2" s="1"/>
  <c r="G495" i="2"/>
  <c r="K555" i="2"/>
  <c r="I659" i="2"/>
  <c r="G659" i="2"/>
  <c r="J132" i="3"/>
  <c r="G177" i="3"/>
  <c r="F177" i="3"/>
  <c r="I177" i="3" s="1"/>
  <c r="F169" i="2"/>
  <c r="I169" i="2" s="1"/>
  <c r="F188" i="2"/>
  <c r="I188" i="2" s="1"/>
  <c r="K188" i="2" s="1"/>
  <c r="F206" i="2"/>
  <c r="I206" i="2" s="1"/>
  <c r="F219" i="2"/>
  <c r="K230" i="2"/>
  <c r="F237" i="2"/>
  <c r="I237" i="2" s="1"/>
  <c r="K237" i="2" s="1"/>
  <c r="G247" i="2"/>
  <c r="F249" i="2"/>
  <c r="I249" i="2" s="1"/>
  <c r="H266" i="2"/>
  <c r="F268" i="2"/>
  <c r="I268" i="2" s="1"/>
  <c r="K268" i="2" s="1"/>
  <c r="H271" i="2"/>
  <c r="F273" i="2"/>
  <c r="I273" i="2" s="1"/>
  <c r="K273" i="2" s="1"/>
  <c r="G285" i="2"/>
  <c r="G299" i="2" s="1"/>
  <c r="F287" i="2"/>
  <c r="I287" i="2" s="1"/>
  <c r="G290" i="2"/>
  <c r="F290" i="2"/>
  <c r="I290" i="2" s="1"/>
  <c r="J302" i="2"/>
  <c r="H302" i="2"/>
  <c r="G321" i="2"/>
  <c r="H323" i="2"/>
  <c r="J328" i="2"/>
  <c r="K328" i="2" s="1"/>
  <c r="H328" i="2"/>
  <c r="H344" i="2"/>
  <c r="I346" i="2"/>
  <c r="K346" i="2" s="1"/>
  <c r="H346" i="2"/>
  <c r="G367" i="2"/>
  <c r="J380" i="2"/>
  <c r="J382" i="2" s="1"/>
  <c r="G386" i="2"/>
  <c r="F386" i="2"/>
  <c r="I386" i="2" s="1"/>
  <c r="G391" i="2"/>
  <c r="F391" i="2"/>
  <c r="I391" i="2" s="1"/>
  <c r="I393" i="2"/>
  <c r="K393" i="2" s="1"/>
  <c r="H393" i="2"/>
  <c r="H401" i="2"/>
  <c r="H404" i="2"/>
  <c r="J404" i="2"/>
  <c r="K404" i="2" s="1"/>
  <c r="G413" i="2"/>
  <c r="F413" i="2"/>
  <c r="I413" i="2" s="1"/>
  <c r="H418" i="2"/>
  <c r="H430" i="2"/>
  <c r="K431" i="2"/>
  <c r="K439" i="2"/>
  <c r="K445" i="2"/>
  <c r="H456" i="2"/>
  <c r="F474" i="2"/>
  <c r="I474" i="2" s="1"/>
  <c r="F483" i="2"/>
  <c r="I483" i="2" s="1"/>
  <c r="J517" i="2"/>
  <c r="K517" i="2" s="1"/>
  <c r="H517" i="2"/>
  <c r="J525" i="2"/>
  <c r="K525" i="2" s="1"/>
  <c r="G528" i="2"/>
  <c r="K543" i="2"/>
  <c r="K560" i="2"/>
  <c r="K575" i="2"/>
  <c r="H639" i="2"/>
  <c r="H644" i="2"/>
  <c r="J685" i="2"/>
  <c r="K685" i="2" s="1"/>
  <c r="H685" i="2"/>
  <c r="H688" i="2"/>
  <c r="J688" i="2"/>
  <c r="K688" i="2" s="1"/>
  <c r="E233" i="2"/>
  <c r="E339" i="2" s="1"/>
  <c r="H242" i="2"/>
  <c r="G244" i="2"/>
  <c r="F244" i="2"/>
  <c r="I244" i="2" s="1"/>
  <c r="G280" i="2"/>
  <c r="H265" i="2"/>
  <c r="J266" i="2"/>
  <c r="K266" i="2" s="1"/>
  <c r="E280" i="2"/>
  <c r="F312" i="2"/>
  <c r="F317" i="2"/>
  <c r="I317" i="2" s="1"/>
  <c r="K317" i="2" s="1"/>
  <c r="I344" i="2"/>
  <c r="K344" i="2" s="1"/>
  <c r="G357" i="2"/>
  <c r="J361" i="2"/>
  <c r="K361" i="2" s="1"/>
  <c r="G380" i="2"/>
  <c r="G382" i="2"/>
  <c r="H414" i="2"/>
  <c r="J428" i="2"/>
  <c r="K428" i="2" s="1"/>
  <c r="H428" i="2"/>
  <c r="I432" i="2"/>
  <c r="K432" i="2" s="1"/>
  <c r="H432" i="2"/>
  <c r="H449" i="2"/>
  <c r="J493" i="2"/>
  <c r="K493" i="2" s="1"/>
  <c r="H493" i="2"/>
  <c r="G501" i="2"/>
  <c r="F501" i="2"/>
  <c r="I501" i="2" s="1"/>
  <c r="F525" i="2"/>
  <c r="I525" i="2" s="1"/>
  <c r="K548" i="2"/>
  <c r="H558" i="2"/>
  <c r="K563" i="2"/>
  <c r="J590" i="2"/>
  <c r="K590" i="2" s="1"/>
  <c r="H590" i="2"/>
  <c r="I601" i="2"/>
  <c r="K601" i="2" s="1"/>
  <c r="H601" i="2"/>
  <c r="J605" i="2"/>
  <c r="K605" i="2" s="1"/>
  <c r="H605" i="2"/>
  <c r="J681" i="2"/>
  <c r="H681" i="2"/>
  <c r="J14" i="3"/>
  <c r="K14" i="3" s="1"/>
  <c r="H14" i="3"/>
  <c r="J29" i="3"/>
  <c r="K29" i="3" s="1"/>
  <c r="G33" i="3"/>
  <c r="F33" i="3"/>
  <c r="I33" i="3" s="1"/>
  <c r="J45" i="3"/>
  <c r="J124" i="3"/>
  <c r="I421" i="2"/>
  <c r="K421" i="2" s="1"/>
  <c r="H421" i="2"/>
  <c r="K449" i="2"/>
  <c r="G481" i="2"/>
  <c r="F481" i="2"/>
  <c r="I481" i="2" s="1"/>
  <c r="G496" i="2"/>
  <c r="H489" i="2"/>
  <c r="K546" i="2"/>
  <c r="K550" i="2"/>
  <c r="K554" i="2"/>
  <c r="K558" i="2"/>
  <c r="K562" i="2"/>
  <c r="K569" i="2"/>
  <c r="K571" i="2"/>
  <c r="H573" i="2"/>
  <c r="K594" i="2"/>
  <c r="K603" i="2"/>
  <c r="K637" i="2"/>
  <c r="I666" i="2"/>
  <c r="G666" i="2"/>
  <c r="G678" i="2"/>
  <c r="F678" i="2"/>
  <c r="I678" i="2" s="1"/>
  <c r="G686" i="2"/>
  <c r="F686" i="2"/>
  <c r="I686" i="2" s="1"/>
  <c r="J12" i="3"/>
  <c r="K12" i="3" s="1"/>
  <c r="H12" i="3"/>
  <c r="J44" i="3"/>
  <c r="K44" i="3" s="1"/>
  <c r="H44" i="3"/>
  <c r="J265" i="3"/>
  <c r="K570" i="2"/>
  <c r="K579" i="2"/>
  <c r="H581" i="2"/>
  <c r="K602" i="2"/>
  <c r="H628" i="2"/>
  <c r="H679" i="2"/>
  <c r="J679" i="2"/>
  <c r="K679" i="2" s="1"/>
  <c r="G690" i="2"/>
  <c r="F690" i="2"/>
  <c r="I690" i="2" s="1"/>
  <c r="J42" i="3"/>
  <c r="G58" i="3"/>
  <c r="F58" i="3"/>
  <c r="I58" i="3" s="1"/>
  <c r="J82" i="3"/>
  <c r="K82" i="3" s="1"/>
  <c r="H82" i="3"/>
  <c r="J97" i="3"/>
  <c r="K97" i="3" s="1"/>
  <c r="H97" i="3"/>
  <c r="H104" i="3"/>
  <c r="J363" i="3"/>
  <c r="K363" i="3" s="1"/>
  <c r="H363" i="3"/>
  <c r="J379" i="3"/>
  <c r="K379" i="3" s="1"/>
  <c r="H379" i="3"/>
  <c r="J350" i="2"/>
  <c r="H395" i="2"/>
  <c r="H427" i="2"/>
  <c r="K429" i="2"/>
  <c r="H482" i="2"/>
  <c r="G512" i="2"/>
  <c r="F512" i="2"/>
  <c r="I512" i="2" s="1"/>
  <c r="G524" i="2"/>
  <c r="E530" i="2"/>
  <c r="F524" i="2"/>
  <c r="H570" i="2"/>
  <c r="K574" i="2"/>
  <c r="K581" i="2"/>
  <c r="K583" i="2"/>
  <c r="H585" i="2"/>
  <c r="H602" i="2"/>
  <c r="K621" i="2"/>
  <c r="H691" i="2"/>
  <c r="J691" i="2"/>
  <c r="K691" i="2" s="1"/>
  <c r="H693" i="2"/>
  <c r="J35" i="3"/>
  <c r="K35" i="3" s="1"/>
  <c r="H35" i="3"/>
  <c r="F42" i="3"/>
  <c r="I42" i="3" s="1"/>
  <c r="J67" i="3"/>
  <c r="J79" i="3"/>
  <c r="K79" i="3" s="1"/>
  <c r="H79" i="3"/>
  <c r="G101" i="3"/>
  <c r="F101" i="3"/>
  <c r="I101" i="3" s="1"/>
  <c r="K104" i="3"/>
  <c r="J150" i="3"/>
  <c r="J283" i="3"/>
  <c r="E405" i="2"/>
  <c r="K390" i="2"/>
  <c r="K418" i="2"/>
  <c r="G446" i="2"/>
  <c r="F446" i="2"/>
  <c r="I446" i="2" s="1"/>
  <c r="K478" i="2"/>
  <c r="H492" i="2"/>
  <c r="E503" i="2"/>
  <c r="G500" i="2"/>
  <c r="F500" i="2"/>
  <c r="H551" i="2"/>
  <c r="H555" i="2"/>
  <c r="H559" i="2"/>
  <c r="H563" i="2"/>
  <c r="H574" i="2"/>
  <c r="K585" i="2"/>
  <c r="K587" i="2"/>
  <c r="H595" i="2"/>
  <c r="H657" i="2"/>
  <c r="J657" i="2"/>
  <c r="I661" i="2"/>
  <c r="G661" i="2"/>
  <c r="G664" i="2"/>
  <c r="I664" i="2"/>
  <c r="J676" i="2"/>
  <c r="K676" i="2" s="1"/>
  <c r="H676" i="2"/>
  <c r="K9" i="3"/>
  <c r="G49" i="3"/>
  <c r="F49" i="3"/>
  <c r="I49" i="3" s="1"/>
  <c r="J63" i="3"/>
  <c r="K63" i="3" s="1"/>
  <c r="H63" i="3"/>
  <c r="J224" i="3"/>
  <c r="J257" i="3"/>
  <c r="K257" i="3" s="1"/>
  <c r="H257" i="3"/>
  <c r="J260" i="3"/>
  <c r="K260" i="3" s="1"/>
  <c r="H387" i="2"/>
  <c r="G402" i="2"/>
  <c r="F402" i="2"/>
  <c r="I402" i="2" s="1"/>
  <c r="K417" i="2"/>
  <c r="J422" i="2"/>
  <c r="K422" i="2" s="1"/>
  <c r="H422" i="2"/>
  <c r="K435" i="2"/>
  <c r="H439" i="2"/>
  <c r="H454" i="2"/>
  <c r="H467" i="2"/>
  <c r="G477" i="2"/>
  <c r="G533" i="2"/>
  <c r="F533" i="2"/>
  <c r="K591" i="2"/>
  <c r="H680" i="2"/>
  <c r="J680" i="2"/>
  <c r="K680" i="2" s="1"/>
  <c r="G92" i="3"/>
  <c r="F92" i="3"/>
  <c r="I92" i="3" s="1"/>
  <c r="J98" i="3"/>
  <c r="K98" i="3" s="1"/>
  <c r="H98" i="3"/>
  <c r="I110" i="3"/>
  <c r="H110" i="3"/>
  <c r="J131" i="3"/>
  <c r="K131" i="3" s="1"/>
  <c r="H131" i="3"/>
  <c r="J140" i="3"/>
  <c r="K140" i="3" s="1"/>
  <c r="H140" i="3"/>
  <c r="J212" i="3"/>
  <c r="J228" i="3"/>
  <c r="K228" i="3" s="1"/>
  <c r="H228" i="3"/>
  <c r="K669" i="2"/>
  <c r="K671" i="2"/>
  <c r="G674" i="2"/>
  <c r="F674" i="2"/>
  <c r="I674" i="2" s="1"/>
  <c r="G694" i="2"/>
  <c r="F694" i="2"/>
  <c r="I694" i="2" s="1"/>
  <c r="H696" i="2"/>
  <c r="E22" i="3"/>
  <c r="H9" i="3"/>
  <c r="J34" i="3"/>
  <c r="H39" i="3"/>
  <c r="J59" i="3"/>
  <c r="K59" i="3" s="1"/>
  <c r="H59" i="3"/>
  <c r="G72" i="3"/>
  <c r="F72" i="3"/>
  <c r="I72" i="3" s="1"/>
  <c r="K75" i="3"/>
  <c r="E188" i="3"/>
  <c r="G90" i="3"/>
  <c r="F90" i="3"/>
  <c r="J96" i="3"/>
  <c r="F106" i="3"/>
  <c r="I106" i="3" s="1"/>
  <c r="G106" i="3"/>
  <c r="K112" i="3"/>
  <c r="J126" i="3"/>
  <c r="K126" i="3" s="1"/>
  <c r="H126" i="3"/>
  <c r="J145" i="3"/>
  <c r="G185" i="3"/>
  <c r="F185" i="3"/>
  <c r="I185" i="3" s="1"/>
  <c r="J254" i="3"/>
  <c r="H338" i="3"/>
  <c r="J338" i="3"/>
  <c r="K338" i="3" s="1"/>
  <c r="K614" i="2"/>
  <c r="K619" i="2"/>
  <c r="K630" i="2"/>
  <c r="K635" i="2"/>
  <c r="K646" i="2"/>
  <c r="I657" i="2"/>
  <c r="H662" i="2"/>
  <c r="I667" i="2"/>
  <c r="G667" i="2"/>
  <c r="H669" i="2"/>
  <c r="J684" i="2"/>
  <c r="K684" i="2" s="1"/>
  <c r="H684" i="2"/>
  <c r="J696" i="2"/>
  <c r="K696" i="2" s="1"/>
  <c r="J18" i="3"/>
  <c r="H18" i="3"/>
  <c r="J28" i="3"/>
  <c r="F34" i="3"/>
  <c r="I34" i="3" s="1"/>
  <c r="J51" i="3"/>
  <c r="K51" i="3" s="1"/>
  <c r="H51" i="3"/>
  <c r="J56" i="3"/>
  <c r="K56" i="3" s="1"/>
  <c r="H56" i="3"/>
  <c r="G70" i="3"/>
  <c r="J73" i="3"/>
  <c r="H73" i="3"/>
  <c r="H75" i="3"/>
  <c r="K77" i="3"/>
  <c r="G80" i="3"/>
  <c r="F80" i="3"/>
  <c r="I80" i="3" s="1"/>
  <c r="K83" i="3"/>
  <c r="J91" i="3"/>
  <c r="F96" i="3"/>
  <c r="I96" i="3" s="1"/>
  <c r="J109" i="3"/>
  <c r="K109" i="3" s="1"/>
  <c r="H109" i="3"/>
  <c r="J116" i="3"/>
  <c r="K116" i="3" s="1"/>
  <c r="H116" i="3"/>
  <c r="G129" i="3"/>
  <c r="F129" i="3"/>
  <c r="I129" i="3" s="1"/>
  <c r="J169" i="3"/>
  <c r="G186" i="3"/>
  <c r="F186" i="3"/>
  <c r="I186" i="3" s="1"/>
  <c r="J221" i="3"/>
  <c r="K221" i="3" s="1"/>
  <c r="K248" i="3"/>
  <c r="F385" i="2"/>
  <c r="K612" i="2"/>
  <c r="K628" i="2"/>
  <c r="K644" i="2"/>
  <c r="J660" i="2"/>
  <c r="K660" i="2" s="1"/>
  <c r="H660" i="2"/>
  <c r="G670" i="2"/>
  <c r="F670" i="2"/>
  <c r="I670" i="2" s="1"/>
  <c r="H675" i="2"/>
  <c r="K677" i="2"/>
  <c r="G682" i="2"/>
  <c r="F682" i="2"/>
  <c r="I682" i="2" s="1"/>
  <c r="H689" i="2"/>
  <c r="J13" i="3"/>
  <c r="K13" i="3" s="1"/>
  <c r="H13" i="3"/>
  <c r="K21" i="3"/>
  <c r="G31" i="3"/>
  <c r="G87" i="3" s="1"/>
  <c r="J43" i="3"/>
  <c r="K43" i="3" s="1"/>
  <c r="H43" i="3"/>
  <c r="J48" i="3"/>
  <c r="H48" i="3"/>
  <c r="K60" i="3"/>
  <c r="K62" i="3"/>
  <c r="K64" i="3"/>
  <c r="K65" i="3"/>
  <c r="G68" i="3"/>
  <c r="F73" i="3"/>
  <c r="I73" i="3" s="1"/>
  <c r="J81" i="3"/>
  <c r="K81" i="3" s="1"/>
  <c r="H81" i="3"/>
  <c r="H83" i="3"/>
  <c r="K85" i="3"/>
  <c r="F91" i="3"/>
  <c r="I91" i="3" s="1"/>
  <c r="J94" i="3"/>
  <c r="K94" i="3" s="1"/>
  <c r="H94" i="3"/>
  <c r="J102" i="3"/>
  <c r="K102" i="3" s="1"/>
  <c r="H102" i="3"/>
  <c r="H107" i="3"/>
  <c r="J107" i="3"/>
  <c r="K107" i="3" s="1"/>
  <c r="G121" i="3"/>
  <c r="F121" i="3"/>
  <c r="I121" i="3" s="1"/>
  <c r="F169" i="3"/>
  <c r="I169" i="3" s="1"/>
  <c r="J241" i="3"/>
  <c r="K241" i="3" s="1"/>
  <c r="H241" i="3"/>
  <c r="J244" i="3"/>
  <c r="J692" i="2"/>
  <c r="K692" i="2" s="1"/>
  <c r="H692" i="2"/>
  <c r="H695" i="2"/>
  <c r="J10" i="3"/>
  <c r="G19" i="3"/>
  <c r="F19" i="3"/>
  <c r="I19" i="3" s="1"/>
  <c r="J40" i="3"/>
  <c r="G57" i="3"/>
  <c r="F57" i="3"/>
  <c r="I57" i="3" s="1"/>
  <c r="J122" i="3"/>
  <c r="H166" i="3"/>
  <c r="J193" i="3"/>
  <c r="H234" i="3"/>
  <c r="J234" i="3"/>
  <c r="J238" i="3"/>
  <c r="K238" i="3" s="1"/>
  <c r="G652" i="2"/>
  <c r="K606" i="2"/>
  <c r="K611" i="2"/>
  <c r="K622" i="2"/>
  <c r="K627" i="2"/>
  <c r="K638" i="2"/>
  <c r="K643" i="2"/>
  <c r="I650" i="2"/>
  <c r="K650" i="2" s="1"/>
  <c r="H650" i="2"/>
  <c r="I663" i="2"/>
  <c r="K663" i="2" s="1"/>
  <c r="J668" i="2"/>
  <c r="K668" i="2" s="1"/>
  <c r="H668" i="2"/>
  <c r="H671" i="2"/>
  <c r="G11" i="3"/>
  <c r="F11" i="3"/>
  <c r="I11" i="3" s="1"/>
  <c r="J20" i="3"/>
  <c r="K20" i="3" s="1"/>
  <c r="H20" i="3"/>
  <c r="E87" i="3"/>
  <c r="E321" i="3" s="1"/>
  <c r="G32" i="3"/>
  <c r="G41" i="3"/>
  <c r="F41" i="3"/>
  <c r="I41" i="3" s="1"/>
  <c r="K46" i="3"/>
  <c r="J50" i="3"/>
  <c r="K50" i="3" s="1"/>
  <c r="H50" i="3"/>
  <c r="G69" i="3"/>
  <c r="G71" i="3"/>
  <c r="J74" i="3"/>
  <c r="K74" i="3" s="1"/>
  <c r="H74" i="3"/>
  <c r="J95" i="3"/>
  <c r="K95" i="3" s="1"/>
  <c r="H95" i="3"/>
  <c r="G123" i="3"/>
  <c r="F123" i="3"/>
  <c r="I123" i="3" s="1"/>
  <c r="J139" i="3"/>
  <c r="K139" i="3" s="1"/>
  <c r="H139" i="3"/>
  <c r="I142" i="3"/>
  <c r="H142" i="3"/>
  <c r="G153" i="3"/>
  <c r="F153" i="3"/>
  <c r="I153" i="3" s="1"/>
  <c r="J180" i="3"/>
  <c r="K180" i="3" s="1"/>
  <c r="H180" i="3"/>
  <c r="J201" i="3"/>
  <c r="G266" i="3"/>
  <c r="F266" i="3"/>
  <c r="I266" i="3" s="1"/>
  <c r="I289" i="3"/>
  <c r="E697" i="2"/>
  <c r="K142" i="3"/>
  <c r="K143" i="3"/>
  <c r="K172" i="3"/>
  <c r="J178" i="3"/>
  <c r="K178" i="3" s="1"/>
  <c r="G196" i="3"/>
  <c r="F196" i="3"/>
  <c r="I196" i="3" s="1"/>
  <c r="K199" i="3"/>
  <c r="H204" i="3"/>
  <c r="J204" i="3"/>
  <c r="K204" i="3" s="1"/>
  <c r="J207" i="3"/>
  <c r="K207" i="3" s="1"/>
  <c r="H207" i="3"/>
  <c r="K218" i="3"/>
  <c r="G225" i="3"/>
  <c r="G239" i="3"/>
  <c r="F239" i="3"/>
  <c r="I239" i="3" s="1"/>
  <c r="H245" i="3"/>
  <c r="J245" i="3"/>
  <c r="K245" i="3" s="1"/>
  <c r="J251" i="3"/>
  <c r="K251" i="3" s="1"/>
  <c r="G255" i="3"/>
  <c r="F255" i="3"/>
  <c r="I255" i="3" s="1"/>
  <c r="H261" i="3"/>
  <c r="J261" i="3"/>
  <c r="K261" i="3" s="1"/>
  <c r="H263" i="3"/>
  <c r="J263" i="3"/>
  <c r="K263" i="3" s="1"/>
  <c r="J280" i="3"/>
  <c r="K280" i="3" s="1"/>
  <c r="H280" i="3"/>
  <c r="J291" i="3"/>
  <c r="K291" i="3" s="1"/>
  <c r="H291" i="3"/>
  <c r="K298" i="3"/>
  <c r="G308" i="3"/>
  <c r="F308" i="3"/>
  <c r="I308" i="3" s="1"/>
  <c r="J334" i="3"/>
  <c r="K334" i="3" s="1"/>
  <c r="H334" i="3"/>
  <c r="J428" i="3"/>
  <c r="J472" i="3"/>
  <c r="K472" i="3" s="1"/>
  <c r="H472" i="3"/>
  <c r="F673" i="2"/>
  <c r="F681" i="2"/>
  <c r="I681" i="2" s="1"/>
  <c r="F689" i="2"/>
  <c r="I689" i="2" s="1"/>
  <c r="K689" i="2" s="1"/>
  <c r="F10" i="3"/>
  <c r="I10" i="3" s="1"/>
  <c r="F18" i="3"/>
  <c r="I18" i="3" s="1"/>
  <c r="F28" i="3"/>
  <c r="I28" i="3" s="1"/>
  <c r="F29" i="3"/>
  <c r="I29" i="3" s="1"/>
  <c r="F30" i="3"/>
  <c r="I30" i="3" s="1"/>
  <c r="F31" i="3"/>
  <c r="I31" i="3" s="1"/>
  <c r="F32" i="3"/>
  <c r="I32" i="3" s="1"/>
  <c r="F40" i="3"/>
  <c r="I40" i="3" s="1"/>
  <c r="F48" i="3"/>
  <c r="I48" i="3" s="1"/>
  <c r="F56" i="3"/>
  <c r="I56" i="3" s="1"/>
  <c r="F67" i="3"/>
  <c r="I67" i="3" s="1"/>
  <c r="F68" i="3"/>
  <c r="I68" i="3" s="1"/>
  <c r="G113" i="3"/>
  <c r="F113" i="3"/>
  <c r="I113" i="3" s="1"/>
  <c r="F132" i="3"/>
  <c r="I132" i="3" s="1"/>
  <c r="H137" i="3"/>
  <c r="G160" i="3"/>
  <c r="F160" i="3"/>
  <c r="I160" i="3" s="1"/>
  <c r="K164" i="3"/>
  <c r="G167" i="3"/>
  <c r="F167" i="3"/>
  <c r="I167" i="3" s="1"/>
  <c r="J170" i="3"/>
  <c r="K170" i="3" s="1"/>
  <c r="H170" i="3"/>
  <c r="H172" i="3"/>
  <c r="F178" i="3"/>
  <c r="I178" i="3" s="1"/>
  <c r="J183" i="3"/>
  <c r="J197" i="3"/>
  <c r="K197" i="3" s="1"/>
  <c r="H197" i="3"/>
  <c r="H199" i="3"/>
  <c r="H202" i="3"/>
  <c r="H215" i="3"/>
  <c r="J215" i="3"/>
  <c r="K215" i="3" s="1"/>
  <c r="G226" i="3"/>
  <c r="F226" i="3"/>
  <c r="I226" i="3" s="1"/>
  <c r="K229" i="3"/>
  <c r="J235" i="3"/>
  <c r="H235" i="3"/>
  <c r="J274" i="3"/>
  <c r="J277" i="3"/>
  <c r="J302" i="3"/>
  <c r="F27" i="3"/>
  <c r="H130" i="3"/>
  <c r="J130" i="3"/>
  <c r="K130" i="3" s="1"/>
  <c r="J137" i="3"/>
  <c r="J147" i="3"/>
  <c r="G151" i="3"/>
  <c r="K156" i="3"/>
  <c r="K163" i="3"/>
  <c r="H165" i="3"/>
  <c r="F170" i="3"/>
  <c r="I170" i="3" s="1"/>
  <c r="K181" i="3"/>
  <c r="H229" i="3"/>
  <c r="J249" i="3"/>
  <c r="K249" i="3" s="1"/>
  <c r="H249" i="3"/>
  <c r="H252" i="3"/>
  <c r="G278" i="3"/>
  <c r="F278" i="3"/>
  <c r="I278" i="3" s="1"/>
  <c r="G313" i="3"/>
  <c r="F313" i="3"/>
  <c r="I313" i="3" s="1"/>
  <c r="H330" i="3"/>
  <c r="J330" i="3"/>
  <c r="K330" i="3" s="1"/>
  <c r="J355" i="3"/>
  <c r="K355" i="3" s="1"/>
  <c r="H355" i="3"/>
  <c r="J371" i="3"/>
  <c r="K371" i="3" s="1"/>
  <c r="H371" i="3"/>
  <c r="G447" i="3"/>
  <c r="F447" i="3"/>
  <c r="I447" i="3" s="1"/>
  <c r="J469" i="3"/>
  <c r="H100" i="3"/>
  <c r="K110" i="3"/>
  <c r="H115" i="3"/>
  <c r="J115" i="3"/>
  <c r="K115" i="3" s="1"/>
  <c r="K117" i="3"/>
  <c r="K118" i="3"/>
  <c r="H128" i="3"/>
  <c r="J154" i="3"/>
  <c r="K154" i="3" s="1"/>
  <c r="H154" i="3"/>
  <c r="J161" i="3"/>
  <c r="H161" i="3"/>
  <c r="H184" i="3"/>
  <c r="J184" i="3"/>
  <c r="K184" i="3" s="1"/>
  <c r="J187" i="3"/>
  <c r="K187" i="3" s="1"/>
  <c r="H187" i="3"/>
  <c r="K200" i="3"/>
  <c r="G205" i="3"/>
  <c r="F205" i="3"/>
  <c r="I205" i="3" s="1"/>
  <c r="J219" i="3"/>
  <c r="K219" i="3" s="1"/>
  <c r="H219" i="3"/>
  <c r="H223" i="3"/>
  <c r="J223" i="3"/>
  <c r="K223" i="3" s="1"/>
  <c r="J230" i="3"/>
  <c r="J236" i="3"/>
  <c r="J246" i="3"/>
  <c r="H246" i="3"/>
  <c r="J264" i="3"/>
  <c r="K264" i="3" s="1"/>
  <c r="H264" i="3"/>
  <c r="J290" i="3"/>
  <c r="K290" i="3" s="1"/>
  <c r="H290" i="3"/>
  <c r="J299" i="3"/>
  <c r="K299" i="3" s="1"/>
  <c r="H299" i="3"/>
  <c r="H306" i="3"/>
  <c r="J306" i="3"/>
  <c r="K306" i="3" s="1"/>
  <c r="G497" i="3"/>
  <c r="F497" i="3"/>
  <c r="I497" i="3" s="1"/>
  <c r="F7" i="3"/>
  <c r="F15" i="3"/>
  <c r="I15" i="3" s="1"/>
  <c r="H27" i="3"/>
  <c r="F37" i="3"/>
  <c r="I37" i="3" s="1"/>
  <c r="K37" i="3" s="1"/>
  <c r="F45" i="3"/>
  <c r="I45" i="3" s="1"/>
  <c r="F53" i="3"/>
  <c r="F76" i="3"/>
  <c r="F84" i="3"/>
  <c r="F99" i="3"/>
  <c r="I99" i="3" s="1"/>
  <c r="K99" i="3" s="1"/>
  <c r="F103" i="3"/>
  <c r="H117" i="3"/>
  <c r="F122" i="3"/>
  <c r="I122" i="3" s="1"/>
  <c r="F124" i="3"/>
  <c r="I124" i="3" s="1"/>
  <c r="G138" i="3"/>
  <c r="F138" i="3"/>
  <c r="I138" i="3" s="1"/>
  <c r="F161" i="3"/>
  <c r="I161" i="3" s="1"/>
  <c r="K168" i="3"/>
  <c r="H176" i="3"/>
  <c r="J176" i="3"/>
  <c r="K176" i="3" s="1"/>
  <c r="J179" i="3"/>
  <c r="K179" i="3" s="1"/>
  <c r="H179" i="3"/>
  <c r="K192" i="3"/>
  <c r="J206" i="3"/>
  <c r="K206" i="3" s="1"/>
  <c r="H206" i="3"/>
  <c r="G231" i="3"/>
  <c r="J216" i="3"/>
  <c r="H216" i="3"/>
  <c r="K227" i="3"/>
  <c r="J243" i="3"/>
  <c r="G247" i="3"/>
  <c r="F247" i="3"/>
  <c r="I247" i="3" s="1"/>
  <c r="H253" i="3"/>
  <c r="J253" i="3"/>
  <c r="K253" i="3" s="1"/>
  <c r="J259" i="3"/>
  <c r="K259" i="3" s="1"/>
  <c r="H259" i="3"/>
  <c r="H262" i="3"/>
  <c r="J262" i="3"/>
  <c r="K262" i="3" s="1"/>
  <c r="J275" i="3"/>
  <c r="J282" i="3"/>
  <c r="J285" i="3"/>
  <c r="J293" i="3"/>
  <c r="K293" i="3" s="1"/>
  <c r="J296" i="3"/>
  <c r="H296" i="3"/>
  <c r="K303" i="3"/>
  <c r="J326" i="3"/>
  <c r="K326" i="3" s="1"/>
  <c r="H326" i="3"/>
  <c r="G463" i="3"/>
  <c r="F463" i="3"/>
  <c r="I463" i="3" s="1"/>
  <c r="G7" i="3"/>
  <c r="J100" i="3"/>
  <c r="K100" i="3" s="1"/>
  <c r="H108" i="3"/>
  <c r="H114" i="3"/>
  <c r="K125" i="3"/>
  <c r="J128" i="3"/>
  <c r="K134" i="3"/>
  <c r="H136" i="3"/>
  <c r="K141" i="3"/>
  <c r="J146" i="3"/>
  <c r="G152" i="3"/>
  <c r="F152" i="3"/>
  <c r="I152" i="3" s="1"/>
  <c r="J171" i="3"/>
  <c r="K171" i="3" s="1"/>
  <c r="H171" i="3"/>
  <c r="H182" i="3"/>
  <c r="H195" i="3"/>
  <c r="J195" i="3"/>
  <c r="K195" i="3" s="1"/>
  <c r="J198" i="3"/>
  <c r="K198" i="3" s="1"/>
  <c r="H198" i="3"/>
  <c r="F206" i="3"/>
  <c r="I206" i="3" s="1"/>
  <c r="H211" i="3"/>
  <c r="J213" i="3"/>
  <c r="K213" i="3" s="1"/>
  <c r="G217" i="3"/>
  <c r="F217" i="3"/>
  <c r="I217" i="3" s="1"/>
  <c r="K220" i="3"/>
  <c r="G237" i="3"/>
  <c r="G286" i="3" s="1"/>
  <c r="J272" i="3"/>
  <c r="K272" i="3" s="1"/>
  <c r="H272" i="3"/>
  <c r="K279" i="3"/>
  <c r="E286" i="3"/>
  <c r="G297" i="3"/>
  <c r="F297" i="3"/>
  <c r="I297" i="3" s="1"/>
  <c r="G439" i="3"/>
  <c r="F439" i="3"/>
  <c r="I439" i="3" s="1"/>
  <c r="G273" i="3"/>
  <c r="J276" i="3"/>
  <c r="K276" i="3" s="1"/>
  <c r="G281" i="3"/>
  <c r="J284" i="3"/>
  <c r="K284" i="3" s="1"/>
  <c r="E318" i="3"/>
  <c r="G292" i="3"/>
  <c r="J295" i="3"/>
  <c r="K295" i="3" s="1"/>
  <c r="J301" i="3"/>
  <c r="K301" i="3" s="1"/>
  <c r="G304" i="3"/>
  <c r="G325" i="3"/>
  <c r="F325" i="3"/>
  <c r="I325" i="3" s="1"/>
  <c r="G333" i="3"/>
  <c r="F333" i="3"/>
  <c r="I333" i="3" s="1"/>
  <c r="G341" i="3"/>
  <c r="F341" i="3"/>
  <c r="I341" i="3" s="1"/>
  <c r="J358" i="3"/>
  <c r="K358" i="3" s="1"/>
  <c r="J366" i="3"/>
  <c r="K366" i="3" s="1"/>
  <c r="J374" i="3"/>
  <c r="K374" i="3" s="1"/>
  <c r="J382" i="3"/>
  <c r="K382" i="3" s="1"/>
  <c r="H393" i="3"/>
  <c r="H401" i="3"/>
  <c r="H409" i="3"/>
  <c r="H417" i="3"/>
  <c r="J435" i="3"/>
  <c r="J438" i="3"/>
  <c r="H438" i="3"/>
  <c r="J443" i="3"/>
  <c r="J446" i="3"/>
  <c r="J451" i="3"/>
  <c r="J454" i="3"/>
  <c r="H454" i="3"/>
  <c r="J459" i="3"/>
  <c r="J462" i="3"/>
  <c r="H468" i="3"/>
  <c r="J475" i="3"/>
  <c r="K475" i="3" s="1"/>
  <c r="H475" i="3"/>
  <c r="G318" i="3"/>
  <c r="H310" i="3"/>
  <c r="J310" i="3"/>
  <c r="K310" i="3" s="1"/>
  <c r="H359" i="3"/>
  <c r="H367" i="3"/>
  <c r="H375" i="3"/>
  <c r="J391" i="3"/>
  <c r="H391" i="3"/>
  <c r="J394" i="3"/>
  <c r="J399" i="3"/>
  <c r="J402" i="3"/>
  <c r="J407" i="3"/>
  <c r="J410" i="3"/>
  <c r="J415" i="3"/>
  <c r="J418" i="3"/>
  <c r="G429" i="3"/>
  <c r="F429" i="3"/>
  <c r="I429" i="3" s="1"/>
  <c r="J440" i="3"/>
  <c r="K440" i="3" s="1"/>
  <c r="H440" i="3"/>
  <c r="J448" i="3"/>
  <c r="K448" i="3" s="1"/>
  <c r="H448" i="3"/>
  <c r="J456" i="3"/>
  <c r="K456" i="3" s="1"/>
  <c r="H456" i="3"/>
  <c r="G481" i="3"/>
  <c r="F481" i="3"/>
  <c r="I481" i="3" s="1"/>
  <c r="J488" i="3"/>
  <c r="K488" i="3" s="1"/>
  <c r="H488" i="3"/>
  <c r="F492" i="3"/>
  <c r="I492" i="3" s="1"/>
  <c r="G492" i="3"/>
  <c r="J661" i="3"/>
  <c r="J211" i="3"/>
  <c r="F216" i="3"/>
  <c r="I216" i="3" s="1"/>
  <c r="H218" i="3"/>
  <c r="F224" i="3"/>
  <c r="I224" i="3" s="1"/>
  <c r="F225" i="3"/>
  <c r="I225" i="3" s="1"/>
  <c r="H227" i="3"/>
  <c r="F235" i="3"/>
  <c r="F236" i="3"/>
  <c r="I236" i="3" s="1"/>
  <c r="F237" i="3"/>
  <c r="I237" i="3" s="1"/>
  <c r="F238" i="3"/>
  <c r="I238" i="3" s="1"/>
  <c r="H240" i="3"/>
  <c r="F246" i="3"/>
  <c r="I246" i="3" s="1"/>
  <c r="H248" i="3"/>
  <c r="F254" i="3"/>
  <c r="I254" i="3" s="1"/>
  <c r="H256" i="3"/>
  <c r="F265" i="3"/>
  <c r="I265" i="3" s="1"/>
  <c r="H267" i="3"/>
  <c r="H268" i="3"/>
  <c r="H269" i="3"/>
  <c r="H270" i="3"/>
  <c r="H271" i="3"/>
  <c r="F277" i="3"/>
  <c r="I277" i="3" s="1"/>
  <c r="H279" i="3"/>
  <c r="F285" i="3"/>
  <c r="I285" i="3" s="1"/>
  <c r="H289" i="3"/>
  <c r="F296" i="3"/>
  <c r="I296" i="3" s="1"/>
  <c r="H298" i="3"/>
  <c r="F302" i="3"/>
  <c r="I302" i="3" s="1"/>
  <c r="H303" i="3"/>
  <c r="K305" i="3"/>
  <c r="H314" i="3"/>
  <c r="G317" i="3"/>
  <c r="F317" i="3"/>
  <c r="I317" i="3" s="1"/>
  <c r="E383" i="3"/>
  <c r="G353" i="3"/>
  <c r="F353" i="3"/>
  <c r="G387" i="3"/>
  <c r="F387" i="3"/>
  <c r="I387" i="3" s="1"/>
  <c r="G395" i="3"/>
  <c r="F395" i="3"/>
  <c r="I395" i="3" s="1"/>
  <c r="G403" i="3"/>
  <c r="F403" i="3"/>
  <c r="I403" i="3" s="1"/>
  <c r="G411" i="3"/>
  <c r="F411" i="3"/>
  <c r="I411" i="3" s="1"/>
  <c r="G419" i="3"/>
  <c r="F419" i="3"/>
  <c r="I419" i="3" s="1"/>
  <c r="J423" i="3"/>
  <c r="H423" i="3"/>
  <c r="J430" i="3"/>
  <c r="K430" i="3" s="1"/>
  <c r="H430" i="3"/>
  <c r="J477" i="3"/>
  <c r="J482" i="3"/>
  <c r="K482" i="3" s="1"/>
  <c r="H482" i="3"/>
  <c r="H168" i="3"/>
  <c r="E231" i="3"/>
  <c r="J327" i="3"/>
  <c r="K327" i="3" s="1"/>
  <c r="H327" i="3"/>
  <c r="J335" i="3"/>
  <c r="K335" i="3" s="1"/>
  <c r="H335" i="3"/>
  <c r="J357" i="3"/>
  <c r="K357" i="3" s="1"/>
  <c r="H357" i="3"/>
  <c r="J360" i="3"/>
  <c r="J365" i="3"/>
  <c r="J368" i="3"/>
  <c r="J373" i="3"/>
  <c r="H373" i="3"/>
  <c r="J376" i="3"/>
  <c r="J381" i="3"/>
  <c r="J388" i="3"/>
  <c r="K388" i="3" s="1"/>
  <c r="H388" i="3"/>
  <c r="J396" i="3"/>
  <c r="K396" i="3" s="1"/>
  <c r="H396" i="3"/>
  <c r="J404" i="3"/>
  <c r="K404" i="3" s="1"/>
  <c r="H404" i="3"/>
  <c r="J412" i="3"/>
  <c r="K412" i="3" s="1"/>
  <c r="H412" i="3"/>
  <c r="J420" i="3"/>
  <c r="K420" i="3" s="1"/>
  <c r="H420" i="3"/>
  <c r="J436" i="3"/>
  <c r="K436" i="3" s="1"/>
  <c r="J444" i="3"/>
  <c r="K444" i="3" s="1"/>
  <c r="J452" i="3"/>
  <c r="K452" i="3" s="1"/>
  <c r="J460" i="3"/>
  <c r="K460" i="3" s="1"/>
  <c r="G473" i="3"/>
  <c r="F473" i="3"/>
  <c r="I473" i="3" s="1"/>
  <c r="F137" i="3"/>
  <c r="I137" i="3" s="1"/>
  <c r="F150" i="3"/>
  <c r="I150" i="3" s="1"/>
  <c r="F151" i="3"/>
  <c r="I151" i="3" s="1"/>
  <c r="F159" i="3"/>
  <c r="I159" i="3" s="1"/>
  <c r="K159" i="3" s="1"/>
  <c r="F166" i="3"/>
  <c r="I166" i="3" s="1"/>
  <c r="K166" i="3" s="1"/>
  <c r="F175" i="3"/>
  <c r="I175" i="3" s="1"/>
  <c r="K175" i="3" s="1"/>
  <c r="F183" i="3"/>
  <c r="I183" i="3" s="1"/>
  <c r="F194" i="3"/>
  <c r="I194" i="3" s="1"/>
  <c r="K194" i="3" s="1"/>
  <c r="F202" i="3"/>
  <c r="I202" i="3" s="1"/>
  <c r="K202" i="3" s="1"/>
  <c r="F203" i="3"/>
  <c r="I203" i="3" s="1"/>
  <c r="K203" i="3" s="1"/>
  <c r="F214" i="3"/>
  <c r="I214" i="3" s="1"/>
  <c r="K214" i="3" s="1"/>
  <c r="F222" i="3"/>
  <c r="I222" i="3" s="1"/>
  <c r="K222" i="3" s="1"/>
  <c r="F244" i="3"/>
  <c r="I244" i="3" s="1"/>
  <c r="F252" i="3"/>
  <c r="I252" i="3" s="1"/>
  <c r="K252" i="3" s="1"/>
  <c r="F260" i="3"/>
  <c r="I260" i="3" s="1"/>
  <c r="F275" i="3"/>
  <c r="I275" i="3" s="1"/>
  <c r="F283" i="3"/>
  <c r="I283" i="3" s="1"/>
  <c r="J289" i="3"/>
  <c r="F294" i="3"/>
  <c r="I294" i="3" s="1"/>
  <c r="K294" i="3" s="1"/>
  <c r="F301" i="3"/>
  <c r="I301" i="3" s="1"/>
  <c r="H305" i="3"/>
  <c r="G307" i="3"/>
  <c r="F307" i="3"/>
  <c r="I307" i="3" s="1"/>
  <c r="K314" i="3"/>
  <c r="H331" i="3"/>
  <c r="H339" i="3"/>
  <c r="G361" i="3"/>
  <c r="F361" i="3"/>
  <c r="I361" i="3" s="1"/>
  <c r="G369" i="3"/>
  <c r="F369" i="3"/>
  <c r="I369" i="3" s="1"/>
  <c r="G377" i="3"/>
  <c r="F377" i="3"/>
  <c r="I377" i="3" s="1"/>
  <c r="J441" i="3"/>
  <c r="K441" i="3" s="1"/>
  <c r="H441" i="3"/>
  <c r="J449" i="3"/>
  <c r="K449" i="3" s="1"/>
  <c r="H449" i="3"/>
  <c r="J457" i="3"/>
  <c r="K457" i="3" s="1"/>
  <c r="H457" i="3"/>
  <c r="J467" i="3"/>
  <c r="H467" i="3"/>
  <c r="K470" i="3"/>
  <c r="J474" i="3"/>
  <c r="K474" i="3" s="1"/>
  <c r="H474" i="3"/>
  <c r="F128" i="3"/>
  <c r="I128" i="3" s="1"/>
  <c r="F136" i="3"/>
  <c r="I136" i="3" s="1"/>
  <c r="K136" i="3" s="1"/>
  <c r="F144" i="3"/>
  <c r="I144" i="3" s="1"/>
  <c r="K144" i="3" s="1"/>
  <c r="F145" i="3"/>
  <c r="I145" i="3" s="1"/>
  <c r="F146" i="3"/>
  <c r="I146" i="3" s="1"/>
  <c r="F147" i="3"/>
  <c r="I147" i="3" s="1"/>
  <c r="F148" i="3"/>
  <c r="I148" i="3" s="1"/>
  <c r="K148" i="3" s="1"/>
  <c r="F158" i="3"/>
  <c r="I158" i="3" s="1"/>
  <c r="K158" i="3" s="1"/>
  <c r="F165" i="3"/>
  <c r="I165" i="3" s="1"/>
  <c r="K165" i="3" s="1"/>
  <c r="F174" i="3"/>
  <c r="I174" i="3" s="1"/>
  <c r="F182" i="3"/>
  <c r="I182" i="3" s="1"/>
  <c r="K182" i="3" s="1"/>
  <c r="F193" i="3"/>
  <c r="I193" i="3" s="1"/>
  <c r="F201" i="3"/>
  <c r="I201" i="3" s="1"/>
  <c r="F212" i="3"/>
  <c r="I212" i="3" s="1"/>
  <c r="I231" i="3" s="1"/>
  <c r="F213" i="3"/>
  <c r="I213" i="3" s="1"/>
  <c r="F221" i="3"/>
  <c r="I221" i="3" s="1"/>
  <c r="F230" i="3"/>
  <c r="I230" i="3" s="1"/>
  <c r="F243" i="3"/>
  <c r="I243" i="3" s="1"/>
  <c r="F251" i="3"/>
  <c r="I251" i="3" s="1"/>
  <c r="F259" i="3"/>
  <c r="I259" i="3" s="1"/>
  <c r="F274" i="3"/>
  <c r="I274" i="3" s="1"/>
  <c r="F282" i="3"/>
  <c r="I282" i="3" s="1"/>
  <c r="F293" i="3"/>
  <c r="I293" i="3" s="1"/>
  <c r="H309" i="3"/>
  <c r="H354" i="3"/>
  <c r="J362" i="3"/>
  <c r="K362" i="3" s="1"/>
  <c r="H362" i="3"/>
  <c r="J370" i="3"/>
  <c r="K370" i="3" s="1"/>
  <c r="H370" i="3"/>
  <c r="J378" i="3"/>
  <c r="K378" i="3" s="1"/>
  <c r="H378" i="3"/>
  <c r="J392" i="3"/>
  <c r="K392" i="3" s="1"/>
  <c r="J400" i="3"/>
  <c r="K400" i="3" s="1"/>
  <c r="J408" i="3"/>
  <c r="K408" i="3" s="1"/>
  <c r="J416" i="3"/>
  <c r="K416" i="3" s="1"/>
  <c r="E432" i="3"/>
  <c r="J431" i="3"/>
  <c r="K431" i="3" s="1"/>
  <c r="H431" i="3"/>
  <c r="H483" i="3"/>
  <c r="J483" i="3"/>
  <c r="K483" i="3" s="1"/>
  <c r="G490" i="3"/>
  <c r="F490" i="3"/>
  <c r="I490" i="3" s="1"/>
  <c r="F191" i="3"/>
  <c r="G300" i="3"/>
  <c r="G312" i="3"/>
  <c r="J315" i="3"/>
  <c r="K315" i="3" s="1"/>
  <c r="H315" i="3"/>
  <c r="J324" i="3"/>
  <c r="H324" i="3"/>
  <c r="J329" i="3"/>
  <c r="J332" i="3"/>
  <c r="H332" i="3"/>
  <c r="J337" i="3"/>
  <c r="J340" i="3"/>
  <c r="K354" i="3"/>
  <c r="J389" i="3"/>
  <c r="K389" i="3" s="1"/>
  <c r="H389" i="3"/>
  <c r="J397" i="3"/>
  <c r="K397" i="3" s="1"/>
  <c r="H397" i="3"/>
  <c r="J405" i="3"/>
  <c r="K405" i="3" s="1"/>
  <c r="H405" i="3"/>
  <c r="J413" i="3"/>
  <c r="K413" i="3" s="1"/>
  <c r="H413" i="3"/>
  <c r="J421" i="3"/>
  <c r="K421" i="3" s="1"/>
  <c r="H421" i="3"/>
  <c r="H427" i="3"/>
  <c r="K468" i="3"/>
  <c r="H471" i="3"/>
  <c r="J478" i="3"/>
  <c r="K478" i="3" s="1"/>
  <c r="H486" i="3"/>
  <c r="J486" i="3"/>
  <c r="K486" i="3" s="1"/>
  <c r="G316" i="3"/>
  <c r="G328" i="3"/>
  <c r="J331" i="3"/>
  <c r="K331" i="3" s="1"/>
  <c r="G336" i="3"/>
  <c r="J339" i="3"/>
  <c r="K339" i="3" s="1"/>
  <c r="E342" i="3"/>
  <c r="J349" i="3"/>
  <c r="K349" i="3" s="1"/>
  <c r="G356" i="3"/>
  <c r="J359" i="3"/>
  <c r="K359" i="3" s="1"/>
  <c r="G364" i="3"/>
  <c r="J367" i="3"/>
  <c r="K367" i="3" s="1"/>
  <c r="G372" i="3"/>
  <c r="J375" i="3"/>
  <c r="K375" i="3" s="1"/>
  <c r="G380" i="3"/>
  <c r="G390" i="3"/>
  <c r="J393" i="3"/>
  <c r="K393" i="3" s="1"/>
  <c r="G398" i="3"/>
  <c r="J401" i="3"/>
  <c r="K401" i="3" s="1"/>
  <c r="G406" i="3"/>
  <c r="J409" i="3"/>
  <c r="K409" i="3" s="1"/>
  <c r="G414" i="3"/>
  <c r="J417" i="3"/>
  <c r="K417" i="3" s="1"/>
  <c r="J427" i="3"/>
  <c r="J437" i="3"/>
  <c r="K437" i="3" s="1"/>
  <c r="G442" i="3"/>
  <c r="J445" i="3"/>
  <c r="K445" i="3" s="1"/>
  <c r="G450" i="3"/>
  <c r="J453" i="3"/>
  <c r="K453" i="3" s="1"/>
  <c r="G458" i="3"/>
  <c r="J461" i="3"/>
  <c r="K461" i="3" s="1"/>
  <c r="E464" i="3"/>
  <c r="J471" i="3"/>
  <c r="K471" i="3" s="1"/>
  <c r="G476" i="3"/>
  <c r="G498" i="3" s="1"/>
  <c r="J479" i="3"/>
  <c r="K479" i="3" s="1"/>
  <c r="F502" i="3"/>
  <c r="G502" i="3"/>
  <c r="J516" i="3"/>
  <c r="K516" i="3" s="1"/>
  <c r="H516" i="3"/>
  <c r="J519" i="3"/>
  <c r="K519" i="3" s="1"/>
  <c r="H519" i="3"/>
  <c r="J524" i="3"/>
  <c r="K524" i="3" s="1"/>
  <c r="H524" i="3"/>
  <c r="J550" i="3"/>
  <c r="K550" i="3" s="1"/>
  <c r="H550" i="3"/>
  <c r="G653" i="3"/>
  <c r="F653" i="3"/>
  <c r="I653" i="3" s="1"/>
  <c r="I347" i="3"/>
  <c r="J503" i="3"/>
  <c r="K503" i="3" s="1"/>
  <c r="H503" i="3"/>
  <c r="J535" i="3"/>
  <c r="H535" i="3"/>
  <c r="F577" i="3"/>
  <c r="I571" i="3"/>
  <c r="F311" i="3"/>
  <c r="I311" i="3" s="1"/>
  <c r="K311" i="3" s="1"/>
  <c r="F312" i="3"/>
  <c r="I312" i="3" s="1"/>
  <c r="F324" i="3"/>
  <c r="F332" i="3"/>
  <c r="I332" i="3" s="1"/>
  <c r="F340" i="3"/>
  <c r="I340" i="3" s="1"/>
  <c r="J347" i="3"/>
  <c r="F360" i="3"/>
  <c r="I360" i="3" s="1"/>
  <c r="F368" i="3"/>
  <c r="I368" i="3" s="1"/>
  <c r="F376" i="3"/>
  <c r="I376" i="3" s="1"/>
  <c r="F386" i="3"/>
  <c r="F394" i="3"/>
  <c r="I394" i="3" s="1"/>
  <c r="F402" i="3"/>
  <c r="I402" i="3" s="1"/>
  <c r="F410" i="3"/>
  <c r="I410" i="3" s="1"/>
  <c r="F418" i="3"/>
  <c r="I418" i="3" s="1"/>
  <c r="F428" i="3"/>
  <c r="I428" i="3" s="1"/>
  <c r="F438" i="3"/>
  <c r="I438" i="3" s="1"/>
  <c r="F446" i="3"/>
  <c r="I446" i="3" s="1"/>
  <c r="F454" i="3"/>
  <c r="I454" i="3" s="1"/>
  <c r="F462" i="3"/>
  <c r="I462" i="3" s="1"/>
  <c r="I467" i="3"/>
  <c r="J493" i="3"/>
  <c r="K493" i="3" s="1"/>
  <c r="H493" i="3"/>
  <c r="J509" i="3"/>
  <c r="K509" i="3" s="1"/>
  <c r="H509" i="3"/>
  <c r="K514" i="3"/>
  <c r="J543" i="3"/>
  <c r="K543" i="3" s="1"/>
  <c r="H543" i="3"/>
  <c r="J592" i="3"/>
  <c r="K592" i="3" s="1"/>
  <c r="H592" i="3"/>
  <c r="K624" i="3"/>
  <c r="K627" i="3"/>
  <c r="J637" i="3"/>
  <c r="K637" i="3" s="1"/>
  <c r="H637" i="3"/>
  <c r="J695" i="3"/>
  <c r="K695" i="3" s="1"/>
  <c r="H695" i="3"/>
  <c r="G350" i="3"/>
  <c r="G386" i="3"/>
  <c r="F427" i="3"/>
  <c r="G507" i="3"/>
  <c r="F507" i="3"/>
  <c r="I507" i="3" s="1"/>
  <c r="F510" i="3"/>
  <c r="I510" i="3" s="1"/>
  <c r="G510" i="3"/>
  <c r="J512" i="3"/>
  <c r="K512" i="3" s="1"/>
  <c r="J525" i="3"/>
  <c r="K525" i="3" s="1"/>
  <c r="H525" i="3"/>
  <c r="J551" i="3"/>
  <c r="K551" i="3" s="1"/>
  <c r="H551" i="3"/>
  <c r="J588" i="3"/>
  <c r="K588" i="3" s="1"/>
  <c r="H588" i="3"/>
  <c r="J631" i="3"/>
  <c r="K631" i="3" s="1"/>
  <c r="H631" i="3"/>
  <c r="H649" i="3"/>
  <c r="I649" i="3"/>
  <c r="K649" i="3" s="1"/>
  <c r="K676" i="3"/>
  <c r="J517" i="3"/>
  <c r="K517" i="3" s="1"/>
  <c r="H517" i="3"/>
  <c r="J537" i="3"/>
  <c r="K537" i="3" s="1"/>
  <c r="H537" i="3"/>
  <c r="I539" i="3"/>
  <c r="K539" i="3" s="1"/>
  <c r="H539" i="3"/>
  <c r="J584" i="3"/>
  <c r="K584" i="3" s="1"/>
  <c r="H584" i="3"/>
  <c r="E614" i="3"/>
  <c r="E617" i="3" s="1"/>
  <c r="G608" i="3"/>
  <c r="F608" i="3"/>
  <c r="J645" i="3"/>
  <c r="K645" i="3" s="1"/>
  <c r="H645" i="3"/>
  <c r="J655" i="3"/>
  <c r="K655" i="3" s="1"/>
  <c r="H655" i="3"/>
  <c r="F329" i="3"/>
  <c r="I329" i="3" s="1"/>
  <c r="F337" i="3"/>
  <c r="I337" i="3" s="1"/>
  <c r="F348" i="3"/>
  <c r="I348" i="3" s="1"/>
  <c r="F357" i="3"/>
  <c r="I357" i="3" s="1"/>
  <c r="F365" i="3"/>
  <c r="I365" i="3" s="1"/>
  <c r="F373" i="3"/>
  <c r="I373" i="3" s="1"/>
  <c r="F381" i="3"/>
  <c r="I381" i="3" s="1"/>
  <c r="F391" i="3"/>
  <c r="I391" i="3" s="1"/>
  <c r="F399" i="3"/>
  <c r="I399" i="3" s="1"/>
  <c r="F407" i="3"/>
  <c r="I407" i="3" s="1"/>
  <c r="F415" i="3"/>
  <c r="I415" i="3" s="1"/>
  <c r="F423" i="3"/>
  <c r="I423" i="3" s="1"/>
  <c r="F435" i="3"/>
  <c r="H435" i="3" s="1"/>
  <c r="F443" i="3"/>
  <c r="I443" i="3" s="1"/>
  <c r="F451" i="3"/>
  <c r="I451" i="3" s="1"/>
  <c r="F459" i="3"/>
  <c r="I459" i="3" s="1"/>
  <c r="F469" i="3"/>
  <c r="I469" i="3" s="1"/>
  <c r="F477" i="3"/>
  <c r="I477" i="3" s="1"/>
  <c r="G484" i="3"/>
  <c r="H487" i="3"/>
  <c r="G489" i="3"/>
  <c r="F489" i="3"/>
  <c r="I489" i="3" s="1"/>
  <c r="J496" i="3"/>
  <c r="K496" i="3" s="1"/>
  <c r="H496" i="3"/>
  <c r="J508" i="3"/>
  <c r="K508" i="3" s="1"/>
  <c r="H508" i="3"/>
  <c r="J511" i="3"/>
  <c r="K511" i="3" s="1"/>
  <c r="H511" i="3"/>
  <c r="G515" i="3"/>
  <c r="F515" i="3"/>
  <c r="I515" i="3" s="1"/>
  <c r="I529" i="3"/>
  <c r="K529" i="3" s="1"/>
  <c r="H529" i="3"/>
  <c r="G531" i="3"/>
  <c r="F531" i="3"/>
  <c r="I531" i="3" s="1"/>
  <c r="G541" i="3"/>
  <c r="F541" i="3"/>
  <c r="I541" i="3" s="1"/>
  <c r="J545" i="3"/>
  <c r="K545" i="3" s="1"/>
  <c r="H545" i="3"/>
  <c r="I547" i="3"/>
  <c r="K547" i="3" s="1"/>
  <c r="H547" i="3"/>
  <c r="G594" i="3"/>
  <c r="J580" i="3"/>
  <c r="H580" i="3"/>
  <c r="J685" i="3"/>
  <c r="K685" i="3" s="1"/>
  <c r="H685" i="3"/>
  <c r="G348" i="3"/>
  <c r="E498" i="3"/>
  <c r="E566" i="3" s="1"/>
  <c r="J491" i="3"/>
  <c r="K491" i="3" s="1"/>
  <c r="H491" i="3"/>
  <c r="J501" i="3"/>
  <c r="H501" i="3"/>
  <c r="H513" i="3"/>
  <c r="I521" i="3"/>
  <c r="K521" i="3" s="1"/>
  <c r="H521" i="3"/>
  <c r="G523" i="3"/>
  <c r="G532" i="3" s="1"/>
  <c r="F523" i="3"/>
  <c r="I523" i="3" s="1"/>
  <c r="J527" i="3"/>
  <c r="K527" i="3" s="1"/>
  <c r="H527" i="3"/>
  <c r="J542" i="3"/>
  <c r="K542" i="3" s="1"/>
  <c r="H542" i="3"/>
  <c r="G549" i="3"/>
  <c r="F549" i="3"/>
  <c r="I549" i="3" s="1"/>
  <c r="J553" i="3"/>
  <c r="K553" i="3" s="1"/>
  <c r="H553" i="3"/>
  <c r="K558" i="3"/>
  <c r="J673" i="3"/>
  <c r="H673" i="3"/>
  <c r="G518" i="3"/>
  <c r="G526" i="3"/>
  <c r="G536" i="3"/>
  <c r="G544" i="3"/>
  <c r="G552" i="3"/>
  <c r="J554" i="3"/>
  <c r="K554" i="3" s="1"/>
  <c r="K556" i="3"/>
  <c r="G560" i="3"/>
  <c r="F560" i="3"/>
  <c r="I560" i="3" s="1"/>
  <c r="G562" i="3"/>
  <c r="F594" i="3"/>
  <c r="I580" i="3"/>
  <c r="I594" i="3" s="1"/>
  <c r="K647" i="3"/>
  <c r="J660" i="3"/>
  <c r="K660" i="3" s="1"/>
  <c r="H660" i="3"/>
  <c r="H662" i="3"/>
  <c r="G667" i="3"/>
  <c r="F667" i="3"/>
  <c r="I667" i="3" s="1"/>
  <c r="I673" i="3"/>
  <c r="I676" i="3"/>
  <c r="G680" i="3"/>
  <c r="G691" i="3"/>
  <c r="I708" i="3"/>
  <c r="J741" i="3"/>
  <c r="F563" i="3"/>
  <c r="H571" i="3"/>
  <c r="J668" i="3"/>
  <c r="G678" i="3"/>
  <c r="F678" i="3"/>
  <c r="I678" i="3" s="1"/>
  <c r="I709" i="3"/>
  <c r="H709" i="3"/>
  <c r="J714" i="3"/>
  <c r="K714" i="3" s="1"/>
  <c r="H714" i="3"/>
  <c r="J726" i="3"/>
  <c r="J765" i="3"/>
  <c r="K765" i="3" s="1"/>
  <c r="H765" i="3"/>
  <c r="H1009" i="3"/>
  <c r="J1009" i="3"/>
  <c r="K1009" i="3" s="1"/>
  <c r="G557" i="3"/>
  <c r="F557" i="3"/>
  <c r="I557" i="3" s="1"/>
  <c r="J561" i="3"/>
  <c r="G605" i="3"/>
  <c r="J598" i="3"/>
  <c r="H598" i="3"/>
  <c r="H605" i="3" s="1"/>
  <c r="F661" i="3"/>
  <c r="I661" i="3" s="1"/>
  <c r="K663" i="3"/>
  <c r="K664" i="3"/>
  <c r="F668" i="3"/>
  <c r="I668" i="3" s="1"/>
  <c r="I700" i="3"/>
  <c r="K700" i="3" s="1"/>
  <c r="H700" i="3"/>
  <c r="G715" i="3"/>
  <c r="F715" i="3"/>
  <c r="I715" i="3" s="1"/>
  <c r="J722" i="3"/>
  <c r="K722" i="3" s="1"/>
  <c r="H722" i="3"/>
  <c r="H734" i="3"/>
  <c r="J734" i="3"/>
  <c r="K734" i="3" s="1"/>
  <c r="F561" i="3"/>
  <c r="I561" i="3" s="1"/>
  <c r="J577" i="3"/>
  <c r="J602" i="3"/>
  <c r="K602" i="3" s="1"/>
  <c r="H602" i="3"/>
  <c r="J609" i="3"/>
  <c r="K609" i="3" s="1"/>
  <c r="H609" i="3"/>
  <c r="G635" i="3"/>
  <c r="F635" i="3"/>
  <c r="I635" i="3" s="1"/>
  <c r="G643" i="3"/>
  <c r="F643" i="3"/>
  <c r="I643" i="3" s="1"/>
  <c r="I657" i="3"/>
  <c r="K657" i="3" s="1"/>
  <c r="E669" i="3"/>
  <c r="J679" i="3"/>
  <c r="K679" i="3" s="1"/>
  <c r="H679" i="3"/>
  <c r="H681" i="3"/>
  <c r="K686" i="3"/>
  <c r="I694" i="3"/>
  <c r="K694" i="3" s="1"/>
  <c r="H694" i="3"/>
  <c r="H696" i="3"/>
  <c r="K698" i="3"/>
  <c r="K703" i="3"/>
  <c r="J758" i="3"/>
  <c r="J613" i="3"/>
  <c r="K613" i="3" s="1"/>
  <c r="H613" i="3"/>
  <c r="H624" i="3"/>
  <c r="H627" i="3"/>
  <c r="G651" i="3"/>
  <c r="F651" i="3"/>
  <c r="I651" i="3" s="1"/>
  <c r="F688" i="3"/>
  <c r="I688" i="3" s="1"/>
  <c r="G688" i="3"/>
  <c r="J707" i="3"/>
  <c r="K707" i="3" s="1"/>
  <c r="H707" i="3"/>
  <c r="G712" i="3"/>
  <c r="F712" i="3"/>
  <c r="I712" i="3" s="1"/>
  <c r="G792" i="3"/>
  <c r="E794" i="3"/>
  <c r="F792" i="3"/>
  <c r="K799" i="3"/>
  <c r="I624" i="3"/>
  <c r="I627" i="3"/>
  <c r="K630" i="3"/>
  <c r="J636" i="3"/>
  <c r="H636" i="3"/>
  <c r="J644" i="3"/>
  <c r="H646" i="3"/>
  <c r="G659" i="3"/>
  <c r="F659" i="3"/>
  <c r="I659" i="3" s="1"/>
  <c r="G669" i="3"/>
  <c r="H674" i="3"/>
  <c r="G684" i="3"/>
  <c r="F684" i="3"/>
  <c r="I684" i="3" s="1"/>
  <c r="G720" i="3"/>
  <c r="F720" i="3"/>
  <c r="I720" i="3" s="1"/>
  <c r="J778" i="3"/>
  <c r="K778" i="3" s="1"/>
  <c r="H778" i="3"/>
  <c r="E563" i="3"/>
  <c r="H558" i="3"/>
  <c r="K581" i="3"/>
  <c r="K583" i="3"/>
  <c r="K585" i="3"/>
  <c r="K587" i="3"/>
  <c r="K589" i="3"/>
  <c r="K591" i="3"/>
  <c r="K593" i="3"/>
  <c r="I605" i="3"/>
  <c r="H603" i="3"/>
  <c r="H610" i="3"/>
  <c r="J624" i="3"/>
  <c r="J627" i="3"/>
  <c r="H630" i="3"/>
  <c r="F636" i="3"/>
  <c r="I636" i="3" s="1"/>
  <c r="F644" i="3"/>
  <c r="I644" i="3" s="1"/>
  <c r="J652" i="3"/>
  <c r="K652" i="3" s="1"/>
  <c r="H652" i="3"/>
  <c r="H654" i="3"/>
  <c r="K662" i="3"/>
  <c r="J697" i="3"/>
  <c r="K697" i="3" s="1"/>
  <c r="H697" i="3"/>
  <c r="J701" i="3"/>
  <c r="K701" i="3" s="1"/>
  <c r="H701" i="3"/>
  <c r="H716" i="3"/>
  <c r="I728" i="3"/>
  <c r="K728" i="3" s="1"/>
  <c r="H728" i="3"/>
  <c r="H730" i="3"/>
  <c r="J775" i="3"/>
  <c r="K775" i="3" s="1"/>
  <c r="H775" i="3"/>
  <c r="K724" i="3"/>
  <c r="K725" i="3"/>
  <c r="F736" i="3"/>
  <c r="I736" i="3" s="1"/>
  <c r="F749" i="3"/>
  <c r="I749" i="3" s="1"/>
  <c r="H757" i="3"/>
  <c r="F800" i="3"/>
  <c r="J819" i="3"/>
  <c r="K819" i="3" s="1"/>
  <c r="H819" i="3"/>
  <c r="J886" i="3"/>
  <c r="K886" i="3" s="1"/>
  <c r="H886" i="3"/>
  <c r="J901" i="3"/>
  <c r="K901" i="3" s="1"/>
  <c r="H901" i="3"/>
  <c r="G577" i="3"/>
  <c r="G624" i="3"/>
  <c r="J737" i="3"/>
  <c r="K737" i="3" s="1"/>
  <c r="H737" i="3"/>
  <c r="J750" i="3"/>
  <c r="K750" i="3" s="1"/>
  <c r="H750" i="3"/>
  <c r="G759" i="3"/>
  <c r="F759" i="3"/>
  <c r="I759" i="3" s="1"/>
  <c r="J784" i="3"/>
  <c r="K784" i="3" s="1"/>
  <c r="J713" i="3"/>
  <c r="K713" i="3" s="1"/>
  <c r="K731" i="3"/>
  <c r="G755" i="3"/>
  <c r="F755" i="3"/>
  <c r="I755" i="3" s="1"/>
  <c r="H773" i="3"/>
  <c r="G785" i="3"/>
  <c r="F785" i="3"/>
  <c r="I785" i="3" s="1"/>
  <c r="H793" i="3"/>
  <c r="J793" i="3"/>
  <c r="K793" i="3" s="1"/>
  <c r="G808" i="3"/>
  <c r="F808" i="3"/>
  <c r="I808" i="3" s="1"/>
  <c r="H706" i="3"/>
  <c r="F713" i="3"/>
  <c r="I713" i="3" s="1"/>
  <c r="J721" i="3"/>
  <c r="K721" i="3" s="1"/>
  <c r="H721" i="3"/>
  <c r="K723" i="3"/>
  <c r="H731" i="3"/>
  <c r="H733" i="3"/>
  <c r="G735" i="3"/>
  <c r="F735" i="3"/>
  <c r="I735" i="3" s="1"/>
  <c r="J760" i="3"/>
  <c r="K760" i="3" s="1"/>
  <c r="H760" i="3"/>
  <c r="F632" i="3"/>
  <c r="F640" i="3"/>
  <c r="H683" i="3"/>
  <c r="K708" i="3"/>
  <c r="K709" i="3"/>
  <c r="J729" i="3"/>
  <c r="K729" i="3" s="1"/>
  <c r="H729" i="3"/>
  <c r="E769" i="3"/>
  <c r="G748" i="3"/>
  <c r="F748" i="3"/>
  <c r="H756" i="3"/>
  <c r="J756" i="3"/>
  <c r="K756" i="3" s="1"/>
  <c r="K763" i="3"/>
  <c r="H767" i="3"/>
  <c r="J767" i="3"/>
  <c r="J786" i="3"/>
  <c r="K786" i="3" s="1"/>
  <c r="H786" i="3"/>
  <c r="H806" i="3"/>
  <c r="J806" i="3"/>
  <c r="K806" i="3" s="1"/>
  <c r="E742" i="3"/>
  <c r="J736" i="3"/>
  <c r="K736" i="3" s="1"/>
  <c r="H736" i="3"/>
  <c r="J749" i="3"/>
  <c r="H749" i="3"/>
  <c r="G764" i="3"/>
  <c r="F764" i="3"/>
  <c r="I764" i="3" s="1"/>
  <c r="G768" i="3"/>
  <c r="F768" i="3"/>
  <c r="I768" i="3" s="1"/>
  <c r="H774" i="3"/>
  <c r="J774" i="3"/>
  <c r="K774" i="3" s="1"/>
  <c r="K797" i="3"/>
  <c r="I800" i="3"/>
  <c r="H766" i="3"/>
  <c r="H787" i="3"/>
  <c r="G798" i="3"/>
  <c r="F804" i="3"/>
  <c r="I804" i="3" s="1"/>
  <c r="G804" i="3"/>
  <c r="I842" i="3"/>
  <c r="K842" i="3" s="1"/>
  <c r="H842" i="3"/>
  <c r="I858" i="3"/>
  <c r="K858" i="3" s="1"/>
  <c r="H858" i="3"/>
  <c r="I874" i="3"/>
  <c r="K874" i="3" s="1"/>
  <c r="H874" i="3"/>
  <c r="J986" i="3"/>
  <c r="K986" i="3" s="1"/>
  <c r="H986" i="3"/>
  <c r="J772" i="3"/>
  <c r="I838" i="3"/>
  <c r="K838" i="3" s="1"/>
  <c r="H838" i="3"/>
  <c r="K847" i="3"/>
  <c r="I854" i="3"/>
  <c r="K854" i="3" s="1"/>
  <c r="H854" i="3"/>
  <c r="K863" i="3"/>
  <c r="I870" i="3"/>
  <c r="K870" i="3" s="1"/>
  <c r="H870" i="3"/>
  <c r="K879" i="3"/>
  <c r="J889" i="3"/>
  <c r="K889" i="3" s="1"/>
  <c r="H889" i="3"/>
  <c r="I1003" i="3"/>
  <c r="K1003" i="3" s="1"/>
  <c r="H1003" i="3"/>
  <c r="F711" i="3"/>
  <c r="I711" i="3" s="1"/>
  <c r="K711" i="3" s="1"/>
  <c r="E789" i="3"/>
  <c r="J816" i="3"/>
  <c r="K840" i="3"/>
  <c r="H847" i="3"/>
  <c r="K856" i="3"/>
  <c r="H863" i="3"/>
  <c r="K872" i="3"/>
  <c r="H879" i="3"/>
  <c r="K887" i="3"/>
  <c r="J909" i="3"/>
  <c r="K909" i="3" s="1"/>
  <c r="H909" i="3"/>
  <c r="J917" i="3"/>
  <c r="K917" i="3" s="1"/>
  <c r="H917" i="3"/>
  <c r="J925" i="3"/>
  <c r="K925" i="3" s="1"/>
  <c r="H925" i="3"/>
  <c r="J933" i="3"/>
  <c r="K933" i="3" s="1"/>
  <c r="H933" i="3"/>
  <c r="J941" i="3"/>
  <c r="K941" i="3" s="1"/>
  <c r="H941" i="3"/>
  <c r="J949" i="3"/>
  <c r="K949" i="3" s="1"/>
  <c r="H949" i="3"/>
  <c r="J969" i="3"/>
  <c r="K969" i="3" s="1"/>
  <c r="H969" i="3"/>
  <c r="J982" i="3"/>
  <c r="K982" i="3" s="1"/>
  <c r="H982" i="3"/>
  <c r="F718" i="3"/>
  <c r="I718" i="3" s="1"/>
  <c r="K718" i="3" s="1"/>
  <c r="F726" i="3"/>
  <c r="I726" i="3" s="1"/>
  <c r="F733" i="3"/>
  <c r="I733" i="3" s="1"/>
  <c r="K733" i="3" s="1"/>
  <c r="F741" i="3"/>
  <c r="I741" i="3" s="1"/>
  <c r="F758" i="3"/>
  <c r="I758" i="3" s="1"/>
  <c r="F763" i="3"/>
  <c r="I763" i="3" s="1"/>
  <c r="F767" i="3"/>
  <c r="I767" i="3" s="1"/>
  <c r="K782" i="3"/>
  <c r="F784" i="3"/>
  <c r="I784" i="3" s="1"/>
  <c r="I789" i="3" s="1"/>
  <c r="H797" i="3"/>
  <c r="F799" i="3"/>
  <c r="I799" i="3" s="1"/>
  <c r="E810" i="3"/>
  <c r="H805" i="3"/>
  <c r="F809" i="3"/>
  <c r="I809" i="3" s="1"/>
  <c r="F1044" i="3"/>
  <c r="I834" i="3"/>
  <c r="H834" i="3"/>
  <c r="I850" i="3"/>
  <c r="K850" i="3" s="1"/>
  <c r="H850" i="3"/>
  <c r="I866" i="3"/>
  <c r="K866" i="3" s="1"/>
  <c r="H866" i="3"/>
  <c r="K875" i="3"/>
  <c r="I882" i="3"/>
  <c r="K882" i="3" s="1"/>
  <c r="H882" i="3"/>
  <c r="J897" i="3"/>
  <c r="K897" i="3" s="1"/>
  <c r="H897" i="3"/>
  <c r="H992" i="3"/>
  <c r="J992" i="3"/>
  <c r="K992" i="3" s="1"/>
  <c r="I995" i="3"/>
  <c r="K995" i="3" s="1"/>
  <c r="H995" i="3"/>
  <c r="H754" i="3"/>
  <c r="F773" i="3"/>
  <c r="I773" i="3" s="1"/>
  <c r="K773" i="3" s="1"/>
  <c r="F777" i="3"/>
  <c r="I777" i="3" s="1"/>
  <c r="K777" i="3" s="1"/>
  <c r="H799" i="3"/>
  <c r="J809" i="3"/>
  <c r="K809" i="3" s="1"/>
  <c r="H817" i="3"/>
  <c r="J817" i="3"/>
  <c r="K817" i="3" s="1"/>
  <c r="K895" i="3"/>
  <c r="K975" i="3"/>
  <c r="H1028" i="3"/>
  <c r="I1028" i="3"/>
  <c r="K1028" i="3" s="1"/>
  <c r="G762" i="3"/>
  <c r="E779" i="3"/>
  <c r="E827" i="3" s="1"/>
  <c r="F772" i="3"/>
  <c r="J1044" i="3"/>
  <c r="I846" i="3"/>
  <c r="K846" i="3" s="1"/>
  <c r="H846" i="3"/>
  <c r="I862" i="3"/>
  <c r="K862" i="3" s="1"/>
  <c r="H862" i="3"/>
  <c r="I878" i="3"/>
  <c r="K878" i="3" s="1"/>
  <c r="H878" i="3"/>
  <c r="I1017" i="3"/>
  <c r="H1017" i="3"/>
  <c r="J1026" i="3"/>
  <c r="K1026" i="3" s="1"/>
  <c r="H1026" i="3"/>
  <c r="I1033" i="3"/>
  <c r="H1033" i="3"/>
  <c r="H783" i="3"/>
  <c r="G818" i="3"/>
  <c r="F818" i="3"/>
  <c r="I818" i="3" s="1"/>
  <c r="J893" i="3"/>
  <c r="K893" i="3" s="1"/>
  <c r="H893" i="3"/>
  <c r="K903" i="3"/>
  <c r="J905" i="3"/>
  <c r="K905" i="3" s="1"/>
  <c r="H905" i="3"/>
  <c r="J913" i="3"/>
  <c r="K913" i="3" s="1"/>
  <c r="H913" i="3"/>
  <c r="J921" i="3"/>
  <c r="K921" i="3" s="1"/>
  <c r="H921" i="3"/>
  <c r="J929" i="3"/>
  <c r="K929" i="3" s="1"/>
  <c r="H929" i="3"/>
  <c r="J937" i="3"/>
  <c r="K937" i="3" s="1"/>
  <c r="H937" i="3"/>
  <c r="J945" i="3"/>
  <c r="K945" i="3" s="1"/>
  <c r="H945" i="3"/>
  <c r="J953" i="3"/>
  <c r="K953" i="3" s="1"/>
  <c r="H953" i="3"/>
  <c r="J973" i="3"/>
  <c r="K973" i="3" s="1"/>
  <c r="H973" i="3"/>
  <c r="H988" i="3"/>
  <c r="J988" i="3"/>
  <c r="K988" i="3" s="1"/>
  <c r="I1011" i="3"/>
  <c r="K1011" i="3" s="1"/>
  <c r="H1011" i="3"/>
  <c r="E800" i="3"/>
  <c r="F803" i="3"/>
  <c r="F813" i="3"/>
  <c r="G814" i="3"/>
  <c r="G823" i="3"/>
  <c r="J960" i="3"/>
  <c r="K960" i="3" s="1"/>
  <c r="J964" i="3"/>
  <c r="K964" i="3" s="1"/>
  <c r="J977" i="3"/>
  <c r="K977" i="3" s="1"/>
  <c r="H977" i="3"/>
  <c r="J990" i="3"/>
  <c r="K990" i="3" s="1"/>
  <c r="H990" i="3"/>
  <c r="J998" i="3"/>
  <c r="K998" i="3" s="1"/>
  <c r="H998" i="3"/>
  <c r="J1030" i="3"/>
  <c r="K1030" i="3" s="1"/>
  <c r="H1030" i="3"/>
  <c r="G1049" i="3"/>
  <c r="G1044" i="3"/>
  <c r="J957" i="3"/>
  <c r="K957" i="3" s="1"/>
  <c r="H957" i="3"/>
  <c r="J961" i="3"/>
  <c r="K961" i="3" s="1"/>
  <c r="H961" i="3"/>
  <c r="J965" i="3"/>
  <c r="K965" i="3" s="1"/>
  <c r="H965" i="3"/>
  <c r="J978" i="3"/>
  <c r="K978" i="3" s="1"/>
  <c r="H978" i="3"/>
  <c r="H984" i="3"/>
  <c r="J984" i="3"/>
  <c r="K984" i="3" s="1"/>
  <c r="J1042" i="3"/>
  <c r="K1042" i="3" s="1"/>
  <c r="H1042" i="3"/>
  <c r="J1050" i="3"/>
  <c r="K1050" i="3" s="1"/>
  <c r="H1050" i="3"/>
  <c r="K1059" i="3"/>
  <c r="F817" i="3"/>
  <c r="I817" i="3" s="1"/>
  <c r="J890" i="3"/>
  <c r="K890" i="3" s="1"/>
  <c r="H890" i="3"/>
  <c r="J894" i="3"/>
  <c r="K894" i="3" s="1"/>
  <c r="H894" i="3"/>
  <c r="J898" i="3"/>
  <c r="K898" i="3" s="1"/>
  <c r="H898" i="3"/>
  <c r="J902" i="3"/>
  <c r="K902" i="3" s="1"/>
  <c r="H902" i="3"/>
  <c r="J974" i="3"/>
  <c r="K974" i="3" s="1"/>
  <c r="H974" i="3"/>
  <c r="H980" i="3"/>
  <c r="J980" i="3"/>
  <c r="K980" i="3" s="1"/>
  <c r="K1007" i="3"/>
  <c r="H1024" i="3"/>
  <c r="I1024" i="3"/>
  <c r="I1051" i="3"/>
  <c r="G1051" i="3"/>
  <c r="F816" i="3"/>
  <c r="I816" i="3" s="1"/>
  <c r="E824" i="3"/>
  <c r="J906" i="3"/>
  <c r="K906" i="3" s="1"/>
  <c r="H906" i="3"/>
  <c r="J910" i="3"/>
  <c r="K910" i="3" s="1"/>
  <c r="H910" i="3"/>
  <c r="J914" i="3"/>
  <c r="K914" i="3" s="1"/>
  <c r="H914" i="3"/>
  <c r="J918" i="3"/>
  <c r="K918" i="3" s="1"/>
  <c r="H918" i="3"/>
  <c r="J922" i="3"/>
  <c r="K922" i="3" s="1"/>
  <c r="H922" i="3"/>
  <c r="J926" i="3"/>
  <c r="K926" i="3" s="1"/>
  <c r="H926" i="3"/>
  <c r="J930" i="3"/>
  <c r="K930" i="3" s="1"/>
  <c r="H930" i="3"/>
  <c r="J934" i="3"/>
  <c r="K934" i="3" s="1"/>
  <c r="H934" i="3"/>
  <c r="J938" i="3"/>
  <c r="K938" i="3" s="1"/>
  <c r="H938" i="3"/>
  <c r="J942" i="3"/>
  <c r="K942" i="3" s="1"/>
  <c r="H942" i="3"/>
  <c r="J946" i="3"/>
  <c r="K946" i="3" s="1"/>
  <c r="H946" i="3"/>
  <c r="J950" i="3"/>
  <c r="K950" i="3" s="1"/>
  <c r="H950" i="3"/>
  <c r="J954" i="3"/>
  <c r="K954" i="3" s="1"/>
  <c r="H954" i="3"/>
  <c r="J970" i="3"/>
  <c r="K970" i="3" s="1"/>
  <c r="H970" i="3"/>
  <c r="H976" i="3"/>
  <c r="J976" i="3"/>
  <c r="K976" i="3" s="1"/>
  <c r="J989" i="3"/>
  <c r="K989" i="3" s="1"/>
  <c r="H989" i="3"/>
  <c r="J993" i="3"/>
  <c r="K993" i="3" s="1"/>
  <c r="K999" i="3"/>
  <c r="I1008" i="3"/>
  <c r="K1008" i="3" s="1"/>
  <c r="H1008" i="3"/>
  <c r="H1018" i="3"/>
  <c r="J1018" i="3"/>
  <c r="K1018" i="3" s="1"/>
  <c r="H1040" i="3"/>
  <c r="I1040" i="3"/>
  <c r="K1040" i="3" s="1"/>
  <c r="J1103" i="3"/>
  <c r="K1103" i="3" s="1"/>
  <c r="H1103" i="3"/>
  <c r="F815" i="3"/>
  <c r="I815" i="3" s="1"/>
  <c r="K815" i="3" s="1"/>
  <c r="H837" i="3"/>
  <c r="H841" i="3"/>
  <c r="H845" i="3"/>
  <c r="H849" i="3"/>
  <c r="H853" i="3"/>
  <c r="H857" i="3"/>
  <c r="H861" i="3"/>
  <c r="H865" i="3"/>
  <c r="H869" i="3"/>
  <c r="H873" i="3"/>
  <c r="H877" i="3"/>
  <c r="H881" i="3"/>
  <c r="H885" i="3"/>
  <c r="J958" i="3"/>
  <c r="K958" i="3" s="1"/>
  <c r="H958" i="3"/>
  <c r="J962" i="3"/>
  <c r="K962" i="3" s="1"/>
  <c r="H962" i="3"/>
  <c r="J966" i="3"/>
  <c r="K966" i="3" s="1"/>
  <c r="H966" i="3"/>
  <c r="H972" i="3"/>
  <c r="J972" i="3"/>
  <c r="K972" i="3" s="1"/>
  <c r="J985" i="3"/>
  <c r="K985" i="3" s="1"/>
  <c r="H985" i="3"/>
  <c r="I1000" i="3"/>
  <c r="K1000" i="3" s="1"/>
  <c r="H1000" i="3"/>
  <c r="K1002" i="3"/>
  <c r="H1016" i="3"/>
  <c r="I1016" i="3"/>
  <c r="K1016" i="3" s="1"/>
  <c r="K1024" i="3"/>
  <c r="H1034" i="3"/>
  <c r="J1034" i="3"/>
  <c r="K1034" i="3" s="1"/>
  <c r="G1055" i="3"/>
  <c r="I1055" i="3"/>
  <c r="J1077" i="3"/>
  <c r="H1077" i="3"/>
  <c r="H968" i="3"/>
  <c r="J968" i="3"/>
  <c r="K968" i="3" s="1"/>
  <c r="J981" i="3"/>
  <c r="K981" i="3" s="1"/>
  <c r="H981" i="3"/>
  <c r="K994" i="3"/>
  <c r="J1006" i="3"/>
  <c r="K1006" i="3" s="1"/>
  <c r="H1006" i="3"/>
  <c r="J1014" i="3"/>
  <c r="K1014" i="3" s="1"/>
  <c r="H1014" i="3"/>
  <c r="H1032" i="3"/>
  <c r="I1032" i="3"/>
  <c r="K1032" i="3" s="1"/>
  <c r="I1048" i="3"/>
  <c r="J1054" i="3"/>
  <c r="K1054" i="3" s="1"/>
  <c r="H1054" i="3"/>
  <c r="H1056" i="3"/>
  <c r="J1056" i="3"/>
  <c r="K1056" i="3" s="1"/>
  <c r="J1058" i="3"/>
  <c r="G1061" i="3"/>
  <c r="F1061" i="3"/>
  <c r="I1061" i="3" s="1"/>
  <c r="H1066" i="3"/>
  <c r="J1074" i="3"/>
  <c r="K1074" i="3" s="1"/>
  <c r="H1074" i="3"/>
  <c r="K1092" i="3"/>
  <c r="G1102" i="3"/>
  <c r="F1102" i="3"/>
  <c r="I1102" i="3" s="1"/>
  <c r="J1112" i="3"/>
  <c r="K1112" i="3" s="1"/>
  <c r="H1112" i="3"/>
  <c r="H1115" i="3"/>
  <c r="J1115" i="3"/>
  <c r="K1115" i="3" s="1"/>
  <c r="K1010" i="3"/>
  <c r="K1017" i="3"/>
  <c r="K1022" i="3"/>
  <c r="K1033" i="3"/>
  <c r="K1038" i="3"/>
  <c r="I1052" i="3"/>
  <c r="K1052" i="3" s="1"/>
  <c r="H1059" i="3"/>
  <c r="H1062" i="3"/>
  <c r="K1080" i="3"/>
  <c r="J1085" i="3"/>
  <c r="K1085" i="3" s="1"/>
  <c r="K1088" i="3"/>
  <c r="H1092" i="3"/>
  <c r="K1095" i="3"/>
  <c r="J1099" i="3"/>
  <c r="K1099" i="3" s="1"/>
  <c r="H1099" i="3"/>
  <c r="K1066" i="3"/>
  <c r="J1069" i="3"/>
  <c r="G1081" i="3"/>
  <c r="F1081" i="3"/>
  <c r="I1081" i="3" s="1"/>
  <c r="I1089" i="3"/>
  <c r="G1089" i="3"/>
  <c r="J1093" i="3"/>
  <c r="K1093" i="3" s="1"/>
  <c r="H1093" i="3"/>
  <c r="I1096" i="3"/>
  <c r="G1096" i="3"/>
  <c r="I1099" i="3"/>
  <c r="K1106" i="3"/>
  <c r="K1109" i="3"/>
  <c r="K1021" i="3"/>
  <c r="K1037" i="3"/>
  <c r="K1057" i="3"/>
  <c r="J1062" i="3"/>
  <c r="K1062" i="3" s="1"/>
  <c r="H1064" i="3"/>
  <c r="H1075" i="3"/>
  <c r="J1078" i="3"/>
  <c r="J1082" i="3"/>
  <c r="K1082" i="3" s="1"/>
  <c r="H1082" i="3"/>
  <c r="G1100" i="3"/>
  <c r="I1100" i="3"/>
  <c r="G1110" i="3"/>
  <c r="F1110" i="3"/>
  <c r="I1110" i="3" s="1"/>
  <c r="K1116" i="3"/>
  <c r="G1065" i="3"/>
  <c r="F1065" i="3"/>
  <c r="I1065" i="3" s="1"/>
  <c r="G1070" i="3"/>
  <c r="F1070" i="3"/>
  <c r="I1070" i="3" s="1"/>
  <c r="J1072" i="3"/>
  <c r="K1072" i="3" s="1"/>
  <c r="H1072" i="3"/>
  <c r="K1075" i="3"/>
  <c r="H1079" i="3"/>
  <c r="J1079" i="3"/>
  <c r="K1079" i="3" s="1"/>
  <c r="I1090" i="3"/>
  <c r="G1090" i="3"/>
  <c r="J1097" i="3"/>
  <c r="K1097" i="3" s="1"/>
  <c r="H1097" i="3"/>
  <c r="J1104" i="3"/>
  <c r="K1104" i="3" s="1"/>
  <c r="H1104" i="3"/>
  <c r="J1111" i="3"/>
  <c r="K1111" i="3" s="1"/>
  <c r="H1111" i="3"/>
  <c r="G1117" i="3"/>
  <c r="F1117" i="3"/>
  <c r="I1117" i="3" s="1"/>
  <c r="K1025" i="3"/>
  <c r="K1041" i="3"/>
  <c r="J1067" i="3"/>
  <c r="K1067" i="3" s="1"/>
  <c r="G1073" i="3"/>
  <c r="F1073" i="3"/>
  <c r="I1073" i="3" s="1"/>
  <c r="H1087" i="3"/>
  <c r="J1087" i="3"/>
  <c r="K1087" i="3" s="1"/>
  <c r="J1107" i="3"/>
  <c r="H1114" i="3"/>
  <c r="J1118" i="3"/>
  <c r="K1118" i="3" s="1"/>
  <c r="H1118" i="3"/>
  <c r="H1020" i="3"/>
  <c r="I1020" i="3"/>
  <c r="K1020" i="3" s="1"/>
  <c r="H1025" i="3"/>
  <c r="H1036" i="3"/>
  <c r="I1036" i="3"/>
  <c r="K1036" i="3" s="1"/>
  <c r="H1041" i="3"/>
  <c r="E1119" i="3"/>
  <c r="G1048" i="3"/>
  <c r="I1058" i="3"/>
  <c r="H1063" i="3"/>
  <c r="J1063" i="3"/>
  <c r="K1063" i="3" s="1"/>
  <c r="J1083" i="3"/>
  <c r="K1083" i="3" s="1"/>
  <c r="H1083" i="3"/>
  <c r="J1091" i="3"/>
  <c r="K1091" i="3" s="1"/>
  <c r="H1091" i="3"/>
  <c r="H1108" i="3"/>
  <c r="J1108" i="3"/>
  <c r="K1108" i="3" s="1"/>
  <c r="K1114" i="3"/>
  <c r="G1053" i="3"/>
  <c r="G1060" i="3"/>
  <c r="G1068" i="3"/>
  <c r="J1071" i="3"/>
  <c r="K1071" i="3" s="1"/>
  <c r="G1076" i="3"/>
  <c r="G1084" i="3"/>
  <c r="F1078" i="3"/>
  <c r="I1078" i="3" s="1"/>
  <c r="H1080" i="3"/>
  <c r="F1086" i="3"/>
  <c r="I1086" i="3" s="1"/>
  <c r="K1086" i="3" s="1"/>
  <c r="H1088" i="3"/>
  <c r="H1095" i="3"/>
  <c r="H1101" i="3"/>
  <c r="F1107" i="3"/>
  <c r="I1107" i="3" s="1"/>
  <c r="H1109" i="3"/>
  <c r="F1114" i="3"/>
  <c r="I1114" i="3" s="1"/>
  <c r="H1116" i="3"/>
  <c r="F1069" i="3"/>
  <c r="I1069" i="3" s="1"/>
  <c r="F1077" i="3"/>
  <c r="I1077" i="3" s="1"/>
  <c r="F1085" i="3"/>
  <c r="I1085" i="3" s="1"/>
  <c r="E830" i="3" l="1"/>
  <c r="E1121" i="3" s="1"/>
  <c r="K347" i="2"/>
  <c r="I1132" i="3"/>
  <c r="I708" i="2"/>
  <c r="E542" i="1"/>
  <c r="E400" i="1"/>
  <c r="J1060" i="3"/>
  <c r="K1060" i="3" s="1"/>
  <c r="H1060" i="3"/>
  <c r="J1117" i="3"/>
  <c r="K1117" i="3" s="1"/>
  <c r="H1117" i="3"/>
  <c r="J1090" i="3"/>
  <c r="K1090" i="3" s="1"/>
  <c r="H1090" i="3"/>
  <c r="H1069" i="3"/>
  <c r="H1085" i="3"/>
  <c r="J1102" i="3"/>
  <c r="K1102" i="3" s="1"/>
  <c r="H1102" i="3"/>
  <c r="H815" i="3"/>
  <c r="H816" i="3"/>
  <c r="H798" i="3"/>
  <c r="H800" i="3" s="1"/>
  <c r="J798" i="3"/>
  <c r="G800" i="3"/>
  <c r="K767" i="3"/>
  <c r="H763" i="3"/>
  <c r="H713" i="3"/>
  <c r="J684" i="3"/>
  <c r="K684" i="3" s="1"/>
  <c r="H684" i="3"/>
  <c r="H712" i="3"/>
  <c r="J712" i="3"/>
  <c r="K712" i="3" s="1"/>
  <c r="J651" i="3"/>
  <c r="K651" i="3" s="1"/>
  <c r="H651" i="3"/>
  <c r="J557" i="3"/>
  <c r="K557" i="3" s="1"/>
  <c r="H557" i="3"/>
  <c r="H577" i="3"/>
  <c r="H617" i="3" s="1"/>
  <c r="I742" i="3"/>
  <c r="J544" i="3"/>
  <c r="K544" i="3" s="1"/>
  <c r="H544" i="3"/>
  <c r="K580" i="3"/>
  <c r="K594" i="3" s="1"/>
  <c r="J594" i="3"/>
  <c r="H484" i="3"/>
  <c r="J484" i="3"/>
  <c r="K484" i="3" s="1"/>
  <c r="I608" i="3"/>
  <c r="I614" i="3" s="1"/>
  <c r="F614" i="3"/>
  <c r="F617" i="3" s="1"/>
  <c r="J510" i="3"/>
  <c r="K510" i="3" s="1"/>
  <c r="H510" i="3"/>
  <c r="I386" i="3"/>
  <c r="I424" i="3" s="1"/>
  <c r="F424" i="3"/>
  <c r="J406" i="3"/>
  <c r="K406" i="3" s="1"/>
  <c r="H406" i="3"/>
  <c r="J336" i="3"/>
  <c r="K336" i="3" s="1"/>
  <c r="H336" i="3"/>
  <c r="K337" i="3"/>
  <c r="J361" i="3"/>
  <c r="K361" i="3" s="1"/>
  <c r="H361" i="3"/>
  <c r="K376" i="3"/>
  <c r="K360" i="3"/>
  <c r="K410" i="3"/>
  <c r="K394" i="3"/>
  <c r="K459" i="3"/>
  <c r="K443" i="3"/>
  <c r="J297" i="3"/>
  <c r="K297" i="3" s="1"/>
  <c r="H297" i="3"/>
  <c r="J217" i="3"/>
  <c r="K217" i="3" s="1"/>
  <c r="H217" i="3"/>
  <c r="G22" i="3"/>
  <c r="G830" i="3" s="1"/>
  <c r="J7" i="3"/>
  <c r="H7" i="3"/>
  <c r="H293" i="3"/>
  <c r="K243" i="3"/>
  <c r="H146" i="3"/>
  <c r="G321" i="3"/>
  <c r="J278" i="3"/>
  <c r="K278" i="3" s="1"/>
  <c r="H278" i="3"/>
  <c r="K274" i="3"/>
  <c r="H144" i="3"/>
  <c r="K428" i="3"/>
  <c r="H251" i="3"/>
  <c r="H178" i="3"/>
  <c r="F318" i="3"/>
  <c r="H238" i="3"/>
  <c r="H193" i="3"/>
  <c r="J57" i="3"/>
  <c r="K57" i="3" s="1"/>
  <c r="H57" i="3"/>
  <c r="H214" i="3"/>
  <c r="H221" i="3"/>
  <c r="H129" i="3"/>
  <c r="J129" i="3"/>
  <c r="K129" i="3" s="1"/>
  <c r="K91" i="3"/>
  <c r="J70" i="3"/>
  <c r="K70" i="3" s="1"/>
  <c r="H70" i="3"/>
  <c r="K28" i="3"/>
  <c r="H145" i="3"/>
  <c r="F188" i="3"/>
  <c r="I90" i="3"/>
  <c r="I188" i="3" s="1"/>
  <c r="J694" i="2"/>
  <c r="K694" i="2" s="1"/>
  <c r="H694" i="2"/>
  <c r="H212" i="3"/>
  <c r="H231" i="3" s="1"/>
  <c r="J446" i="2"/>
  <c r="K446" i="2" s="1"/>
  <c r="H446" i="2"/>
  <c r="H150" i="3"/>
  <c r="J524" i="2"/>
  <c r="G530" i="2"/>
  <c r="H524" i="2"/>
  <c r="K350" i="2"/>
  <c r="K357" i="2" s="1"/>
  <c r="J357" i="2"/>
  <c r="K42" i="3"/>
  <c r="H29" i="3"/>
  <c r="H312" i="2"/>
  <c r="I312" i="2"/>
  <c r="H474" i="2"/>
  <c r="H237" i="2"/>
  <c r="J433" i="2"/>
  <c r="K433" i="2" s="1"/>
  <c r="H433" i="2"/>
  <c r="J491" i="2"/>
  <c r="H491" i="2"/>
  <c r="J398" i="2"/>
  <c r="K398" i="2" s="1"/>
  <c r="H398" i="2"/>
  <c r="J152" i="2"/>
  <c r="K152" i="2" s="1"/>
  <c r="H152" i="2"/>
  <c r="I364" i="2"/>
  <c r="J102" i="2"/>
  <c r="K102" i="2" s="1"/>
  <c r="H102" i="2"/>
  <c r="H272" i="2"/>
  <c r="J272" i="2"/>
  <c r="K272" i="2" s="1"/>
  <c r="H295" i="2"/>
  <c r="J295" i="2"/>
  <c r="K295" i="2" s="1"/>
  <c r="J267" i="2"/>
  <c r="K267" i="2" s="1"/>
  <c r="H267" i="2"/>
  <c r="K217" i="2"/>
  <c r="H47" i="2"/>
  <c r="H123" i="2"/>
  <c r="J508" i="1"/>
  <c r="H508" i="1"/>
  <c r="G539" i="1"/>
  <c r="H73" i="2"/>
  <c r="J73" i="2"/>
  <c r="K73" i="2" s="1"/>
  <c r="H520" i="1"/>
  <c r="J520" i="1"/>
  <c r="K520" i="1" s="1"/>
  <c r="K119" i="2"/>
  <c r="I130" i="2"/>
  <c r="I48" i="1"/>
  <c r="I91" i="1" s="1"/>
  <c r="F91" i="1"/>
  <c r="J536" i="1"/>
  <c r="K536" i="1" s="1"/>
  <c r="H536" i="1"/>
  <c r="J386" i="1"/>
  <c r="K385" i="1"/>
  <c r="K386" i="1" s="1"/>
  <c r="K269" i="1"/>
  <c r="K94" i="1"/>
  <c r="J8" i="2"/>
  <c r="G20" i="2"/>
  <c r="H8" i="2"/>
  <c r="I282" i="1"/>
  <c r="J243" i="1"/>
  <c r="K243" i="1" s="1"/>
  <c r="H243" i="1"/>
  <c r="J205" i="1"/>
  <c r="K205" i="1" s="1"/>
  <c r="H205" i="1"/>
  <c r="J322" i="2"/>
  <c r="K322" i="2" s="1"/>
  <c r="H322" i="2"/>
  <c r="H133" i="2"/>
  <c r="J133" i="2"/>
  <c r="G146" i="2"/>
  <c r="K355" i="1"/>
  <c r="K169" i="2"/>
  <c r="K389" i="1"/>
  <c r="K391" i="1" s="1"/>
  <c r="J391" i="1"/>
  <c r="F187" i="1"/>
  <c r="H95" i="1"/>
  <c r="H99" i="1" s="1"/>
  <c r="J95" i="1"/>
  <c r="K95" i="1" s="1"/>
  <c r="J24" i="1"/>
  <c r="K24" i="1" s="1"/>
  <c r="H24" i="1"/>
  <c r="K26" i="1"/>
  <c r="H88" i="1"/>
  <c r="K149" i="1"/>
  <c r="H119" i="1"/>
  <c r="K25" i="1"/>
  <c r="H32" i="1"/>
  <c r="K121" i="1"/>
  <c r="K118" i="1"/>
  <c r="K72" i="1"/>
  <c r="K128" i="1"/>
  <c r="K57" i="1"/>
  <c r="F382" i="1"/>
  <c r="H84" i="1"/>
  <c r="J84" i="1"/>
  <c r="K84" i="1" s="1"/>
  <c r="G11" i="1"/>
  <c r="J8" i="1"/>
  <c r="H8" i="1"/>
  <c r="H167" i="1"/>
  <c r="H120" i="1"/>
  <c r="K88" i="1"/>
  <c r="K119" i="1"/>
  <c r="H80" i="1"/>
  <c r="H129" i="1"/>
  <c r="K32" i="1"/>
  <c r="H150" i="1"/>
  <c r="H27" i="1"/>
  <c r="J1053" i="3"/>
  <c r="K1053" i="3" s="1"/>
  <c r="H1053" i="3"/>
  <c r="H1100" i="3"/>
  <c r="J1100" i="3"/>
  <c r="K1100" i="3" s="1"/>
  <c r="J536" i="3"/>
  <c r="K536" i="3" s="1"/>
  <c r="H536" i="3"/>
  <c r="H563" i="3" s="1"/>
  <c r="J531" i="3"/>
  <c r="K531" i="3" s="1"/>
  <c r="H531" i="3"/>
  <c r="J364" i="3"/>
  <c r="K364" i="3" s="1"/>
  <c r="H364" i="3"/>
  <c r="K211" i="3"/>
  <c r="H407" i="3"/>
  <c r="J255" i="2"/>
  <c r="K255" i="2" s="1"/>
  <c r="H255" i="2"/>
  <c r="J225" i="1"/>
  <c r="K225" i="1" s="1"/>
  <c r="H225" i="1"/>
  <c r="F45" i="1"/>
  <c r="I17" i="1"/>
  <c r="H1086" i="3"/>
  <c r="G824" i="3"/>
  <c r="J823" i="3"/>
  <c r="H823" i="3"/>
  <c r="H824" i="3" s="1"/>
  <c r="F779" i="3"/>
  <c r="I772" i="3"/>
  <c r="I779" i="3" s="1"/>
  <c r="H772" i="3"/>
  <c r="J785" i="3"/>
  <c r="K785" i="3" s="1"/>
  <c r="H785" i="3"/>
  <c r="K636" i="3"/>
  <c r="F794" i="3"/>
  <c r="I792" i="3"/>
  <c r="I794" i="3" s="1"/>
  <c r="K741" i="3"/>
  <c r="H562" i="3"/>
  <c r="J562" i="3"/>
  <c r="K562" i="3" s="1"/>
  <c r="J526" i="3"/>
  <c r="K526" i="3" s="1"/>
  <c r="H526" i="3"/>
  <c r="I577" i="3"/>
  <c r="K571" i="3"/>
  <c r="I617" i="3"/>
  <c r="I350" i="3"/>
  <c r="I566" i="3" s="1"/>
  <c r="J398" i="3"/>
  <c r="K398" i="3" s="1"/>
  <c r="H398" i="3"/>
  <c r="J328" i="3"/>
  <c r="K328" i="3" s="1"/>
  <c r="H328" i="3"/>
  <c r="K332" i="3"/>
  <c r="J312" i="3"/>
  <c r="K312" i="3" s="1"/>
  <c r="H312" i="3"/>
  <c r="K289" i="3"/>
  <c r="K373" i="3"/>
  <c r="J317" i="3"/>
  <c r="K317" i="3" s="1"/>
  <c r="H317" i="3"/>
  <c r="H661" i="3"/>
  <c r="J481" i="3"/>
  <c r="K481" i="3" s="1"/>
  <c r="H481" i="3"/>
  <c r="J429" i="3"/>
  <c r="K429" i="3" s="1"/>
  <c r="H429" i="3"/>
  <c r="K407" i="3"/>
  <c r="K391" i="3"/>
  <c r="K454" i="3"/>
  <c r="K438" i="3"/>
  <c r="J281" i="3"/>
  <c r="K281" i="3" s="1"/>
  <c r="H281" i="3"/>
  <c r="J463" i="3"/>
  <c r="K463" i="3" s="1"/>
  <c r="H463" i="3"/>
  <c r="H285" i="3"/>
  <c r="K246" i="3"/>
  <c r="I27" i="3"/>
  <c r="F87" i="3"/>
  <c r="F321" i="3" s="1"/>
  <c r="K235" i="3"/>
  <c r="J266" i="3"/>
  <c r="K266" i="3" s="1"/>
  <c r="H266" i="3"/>
  <c r="K234" i="3"/>
  <c r="K122" i="3"/>
  <c r="K40" i="3"/>
  <c r="K48" i="3"/>
  <c r="K18" i="3"/>
  <c r="H254" i="3"/>
  <c r="H34" i="3"/>
  <c r="J674" i="2"/>
  <c r="K674" i="2" s="1"/>
  <c r="H674" i="2"/>
  <c r="F534" i="2"/>
  <c r="I533" i="2"/>
  <c r="I534" i="2" s="1"/>
  <c r="I500" i="2"/>
  <c r="I503" i="2" s="1"/>
  <c r="F503" i="2"/>
  <c r="J512" i="2"/>
  <c r="H512" i="2"/>
  <c r="J690" i="2"/>
  <c r="K690" i="2" s="1"/>
  <c r="H690" i="2"/>
  <c r="H265" i="3"/>
  <c r="H496" i="2"/>
  <c r="H124" i="3"/>
  <c r="H268" i="2"/>
  <c r="H347" i="2"/>
  <c r="H373" i="2" s="1"/>
  <c r="K302" i="2"/>
  <c r="J93" i="3"/>
  <c r="K93" i="3" s="1"/>
  <c r="H93" i="3"/>
  <c r="K364" i="2"/>
  <c r="F177" i="2"/>
  <c r="H15" i="3"/>
  <c r="H652" i="2"/>
  <c r="H262" i="2"/>
  <c r="J30" i="2"/>
  <c r="K30" i="2" s="1"/>
  <c r="H30" i="2"/>
  <c r="J526" i="2"/>
  <c r="K526" i="2" s="1"/>
  <c r="H526" i="2"/>
  <c r="H89" i="2"/>
  <c r="J89" i="2"/>
  <c r="K89" i="2" s="1"/>
  <c r="F207" i="2"/>
  <c r="K74" i="2"/>
  <c r="H141" i="2"/>
  <c r="J141" i="2"/>
  <c r="K141" i="2" s="1"/>
  <c r="H212" i="2"/>
  <c r="G214" i="2"/>
  <c r="G339" i="2" s="1"/>
  <c r="J212" i="2"/>
  <c r="H50" i="2"/>
  <c r="J357" i="1"/>
  <c r="K357" i="1" s="1"/>
  <c r="H357" i="1"/>
  <c r="I318" i="1"/>
  <c r="I293" i="1"/>
  <c r="H230" i="1"/>
  <c r="J354" i="1"/>
  <c r="H354" i="1"/>
  <c r="G373" i="1"/>
  <c r="G350" i="1"/>
  <c r="J331" i="1"/>
  <c r="H331" i="1"/>
  <c r="F248" i="1"/>
  <c r="H190" i="1"/>
  <c r="G208" i="1"/>
  <c r="J190" i="1"/>
  <c r="H512" i="1"/>
  <c r="I385" i="1"/>
  <c r="I386" i="1" s="1"/>
  <c r="F386" i="1"/>
  <c r="I8" i="2"/>
  <c r="F20" i="2"/>
  <c r="J183" i="1"/>
  <c r="K183" i="1" s="1"/>
  <c r="H183" i="1"/>
  <c r="J103" i="1"/>
  <c r="K103" i="1" s="1"/>
  <c r="H103" i="1"/>
  <c r="H109" i="1" s="1"/>
  <c r="H249" i="2"/>
  <c r="J275" i="1"/>
  <c r="K275" i="1" s="1"/>
  <c r="H275" i="1"/>
  <c r="I549" i="1"/>
  <c r="H122" i="2"/>
  <c r="J122" i="2"/>
  <c r="K122" i="2" s="1"/>
  <c r="H293" i="1"/>
  <c r="H318" i="1" s="1"/>
  <c r="J257" i="1"/>
  <c r="K257" i="1" s="1"/>
  <c r="H257" i="1"/>
  <c r="J162" i="1"/>
  <c r="K162" i="1" s="1"/>
  <c r="H162" i="1"/>
  <c r="J76" i="1"/>
  <c r="K76" i="1" s="1"/>
  <c r="H76" i="1"/>
  <c r="J167" i="1"/>
  <c r="K158" i="1"/>
  <c r="K167" i="1" s="1"/>
  <c r="K120" i="1"/>
  <c r="H81" i="1"/>
  <c r="H49" i="1"/>
  <c r="K80" i="1"/>
  <c r="K129" i="1"/>
  <c r="H20" i="1"/>
  <c r="K150" i="1"/>
  <c r="H40" i="1"/>
  <c r="F109" i="1"/>
  <c r="K27" i="1"/>
  <c r="K1069" i="3"/>
  <c r="J153" i="3"/>
  <c r="K153" i="3" s="1"/>
  <c r="H153" i="3"/>
  <c r="I280" i="2"/>
  <c r="K265" i="2"/>
  <c r="I354" i="1"/>
  <c r="I373" i="1" s="1"/>
  <c r="F373" i="1"/>
  <c r="J335" i="1"/>
  <c r="K335" i="1" s="1"/>
  <c r="H335" i="1"/>
  <c r="J1073" i="3"/>
  <c r="K1073" i="3" s="1"/>
  <c r="H1073" i="3"/>
  <c r="H1107" i="3"/>
  <c r="J1065" i="3"/>
  <c r="K1065" i="3" s="1"/>
  <c r="H1065" i="3"/>
  <c r="J1089" i="3"/>
  <c r="K1089" i="3" s="1"/>
  <c r="H1089" i="3"/>
  <c r="K1077" i="3"/>
  <c r="J814" i="3"/>
  <c r="H814" i="3"/>
  <c r="J768" i="3"/>
  <c r="K768" i="3" s="1"/>
  <c r="H768" i="3"/>
  <c r="H711" i="3"/>
  <c r="H784" i="3"/>
  <c r="H789" i="3" s="1"/>
  <c r="J715" i="3"/>
  <c r="K715" i="3" s="1"/>
  <c r="H715" i="3"/>
  <c r="K598" i="3"/>
  <c r="K605" i="3" s="1"/>
  <c r="J605" i="3"/>
  <c r="H741" i="3"/>
  <c r="J667" i="3"/>
  <c r="K667" i="3" s="1"/>
  <c r="H667" i="3"/>
  <c r="J518" i="3"/>
  <c r="K518" i="3" s="1"/>
  <c r="H518" i="3"/>
  <c r="J549" i="3"/>
  <c r="K549" i="3" s="1"/>
  <c r="H549" i="3"/>
  <c r="J348" i="3"/>
  <c r="K348" i="3" s="1"/>
  <c r="H348" i="3"/>
  <c r="H507" i="3"/>
  <c r="J507" i="3"/>
  <c r="K507" i="3" s="1"/>
  <c r="G432" i="3"/>
  <c r="J356" i="3"/>
  <c r="K356" i="3" s="1"/>
  <c r="H356" i="3"/>
  <c r="J316" i="3"/>
  <c r="K316" i="3" s="1"/>
  <c r="H316" i="3"/>
  <c r="H329" i="3"/>
  <c r="J300" i="3"/>
  <c r="K300" i="3" s="1"/>
  <c r="H300" i="3"/>
  <c r="K467" i="3"/>
  <c r="H368" i="3"/>
  <c r="K423" i="3"/>
  <c r="J395" i="3"/>
  <c r="K395" i="3" s="1"/>
  <c r="H395" i="3"/>
  <c r="I235" i="3"/>
  <c r="I286" i="3" s="1"/>
  <c r="F286" i="3"/>
  <c r="K661" i="3"/>
  <c r="H418" i="3"/>
  <c r="H402" i="3"/>
  <c r="H451" i="3"/>
  <c r="J325" i="3"/>
  <c r="K325" i="3" s="1"/>
  <c r="H325" i="3"/>
  <c r="H342" i="3" s="1"/>
  <c r="K128" i="3"/>
  <c r="K285" i="3"/>
  <c r="K216" i="3"/>
  <c r="I103" i="3"/>
  <c r="K103" i="3" s="1"/>
  <c r="H103" i="3"/>
  <c r="H236" i="3"/>
  <c r="H213" i="3"/>
  <c r="H469" i="3"/>
  <c r="H498" i="3" s="1"/>
  <c r="H158" i="3"/>
  <c r="K302" i="3"/>
  <c r="H147" i="3"/>
  <c r="K201" i="3"/>
  <c r="J41" i="3"/>
  <c r="K41" i="3" s="1"/>
  <c r="H41" i="3"/>
  <c r="H122" i="3"/>
  <c r="H301" i="3"/>
  <c r="J682" i="2"/>
  <c r="K682" i="2" s="1"/>
  <c r="H682" i="2"/>
  <c r="J186" i="3"/>
  <c r="K186" i="3" s="1"/>
  <c r="H186" i="3"/>
  <c r="J80" i="3"/>
  <c r="K80" i="3" s="1"/>
  <c r="H80" i="3"/>
  <c r="K254" i="3"/>
  <c r="K34" i="3"/>
  <c r="J533" i="2"/>
  <c r="H533" i="2"/>
  <c r="H534" i="2" s="1"/>
  <c r="G534" i="2"/>
  <c r="J49" i="3"/>
  <c r="K49" i="3" s="1"/>
  <c r="H49" i="3"/>
  <c r="H664" i="2"/>
  <c r="J664" i="2"/>
  <c r="K664" i="2" s="1"/>
  <c r="J500" i="2"/>
  <c r="H500" i="2"/>
  <c r="G503" i="2"/>
  <c r="G536" i="2" s="1"/>
  <c r="J101" i="3"/>
  <c r="K101" i="3" s="1"/>
  <c r="H101" i="3"/>
  <c r="F496" i="2"/>
  <c r="K265" i="3"/>
  <c r="J678" i="2"/>
  <c r="K678" i="2" s="1"/>
  <c r="H678" i="2"/>
  <c r="K124" i="3"/>
  <c r="K652" i="2"/>
  <c r="J391" i="2"/>
  <c r="K391" i="2" s="1"/>
  <c r="H391" i="2"/>
  <c r="J495" i="2"/>
  <c r="K495" i="2" s="1"/>
  <c r="H495" i="2"/>
  <c r="J466" i="2"/>
  <c r="H466" i="2"/>
  <c r="H298" i="2"/>
  <c r="J298" i="2"/>
  <c r="K298" i="2" s="1"/>
  <c r="H415" i="2"/>
  <c r="J415" i="2"/>
  <c r="K415" i="2" s="1"/>
  <c r="J364" i="2"/>
  <c r="J455" i="3"/>
  <c r="K455" i="3" s="1"/>
  <c r="H455" i="3"/>
  <c r="J473" i="2"/>
  <c r="H473" i="2"/>
  <c r="H486" i="2" s="1"/>
  <c r="H253" i="2"/>
  <c r="J253" i="2"/>
  <c r="K253" i="2" s="1"/>
  <c r="K335" i="2"/>
  <c r="F115" i="2"/>
  <c r="I60" i="2"/>
  <c r="I115" i="2" s="1"/>
  <c r="K15" i="3"/>
  <c r="I652" i="2"/>
  <c r="J453" i="2"/>
  <c r="K453" i="2" s="1"/>
  <c r="H453" i="2"/>
  <c r="J150" i="2"/>
  <c r="K150" i="2" s="1"/>
  <c r="H150" i="2"/>
  <c r="H177" i="2" s="1"/>
  <c r="F508" i="2"/>
  <c r="I506" i="2"/>
  <c r="I508" i="2" s="1"/>
  <c r="J248" i="2"/>
  <c r="K248" i="2" s="1"/>
  <c r="H248" i="2"/>
  <c r="H63" i="2"/>
  <c r="J63" i="2"/>
  <c r="K63" i="2" s="1"/>
  <c r="J153" i="2"/>
  <c r="K153" i="2" s="1"/>
  <c r="H153" i="2"/>
  <c r="H81" i="2"/>
  <c r="J126" i="2"/>
  <c r="K126" i="2" s="1"/>
  <c r="H126" i="2"/>
  <c r="I207" i="2"/>
  <c r="J161" i="2"/>
  <c r="K161" i="2" s="1"/>
  <c r="H161" i="2"/>
  <c r="H80" i="2"/>
  <c r="J80" i="2"/>
  <c r="K80" i="2" s="1"/>
  <c r="J29" i="2"/>
  <c r="K29" i="2" s="1"/>
  <c r="H29" i="2"/>
  <c r="J144" i="2"/>
  <c r="K144" i="2" s="1"/>
  <c r="H144" i="2"/>
  <c r="I236" i="2"/>
  <c r="I256" i="2" s="1"/>
  <c r="F256" i="2"/>
  <c r="H44" i="2"/>
  <c r="J44" i="2"/>
  <c r="K44" i="2" s="1"/>
  <c r="H14" i="2"/>
  <c r="J14" i="2"/>
  <c r="K14" i="2" s="1"/>
  <c r="J347" i="1"/>
  <c r="K347" i="1" s="1"/>
  <c r="H347" i="1"/>
  <c r="H184" i="1"/>
  <c r="I214" i="2"/>
  <c r="K512" i="1"/>
  <c r="J360" i="1"/>
  <c r="K360" i="1" s="1"/>
  <c r="H360" i="1"/>
  <c r="J87" i="2"/>
  <c r="K87" i="2" s="1"/>
  <c r="H87" i="2"/>
  <c r="E539" i="2"/>
  <c r="E699" i="2" s="1"/>
  <c r="J201" i="1"/>
  <c r="K201" i="1" s="1"/>
  <c r="H201" i="1"/>
  <c r="J179" i="1"/>
  <c r="K179" i="1" s="1"/>
  <c r="H179" i="1"/>
  <c r="J221" i="1"/>
  <c r="K221" i="1" s="1"/>
  <c r="H221" i="1"/>
  <c r="J271" i="1"/>
  <c r="K271" i="1" s="1"/>
  <c r="H271" i="1"/>
  <c r="J239" i="1"/>
  <c r="K239" i="1" s="1"/>
  <c r="H239" i="1"/>
  <c r="J293" i="1"/>
  <c r="J318" i="1" s="1"/>
  <c r="K290" i="1"/>
  <c r="J253" i="1"/>
  <c r="K253" i="1" s="1"/>
  <c r="H253" i="1"/>
  <c r="H266" i="1" s="1"/>
  <c r="H144" i="1"/>
  <c r="J144" i="1"/>
  <c r="K144" i="1" s="1"/>
  <c r="J67" i="1"/>
  <c r="K67" i="1" s="1"/>
  <c r="H67" i="1"/>
  <c r="G167" i="1"/>
  <c r="H56" i="1"/>
  <c r="H117" i="1"/>
  <c r="K81" i="1"/>
  <c r="K49" i="1"/>
  <c r="H73" i="1"/>
  <c r="H33" i="1"/>
  <c r="F136" i="1"/>
  <c r="K20" i="1"/>
  <c r="K40" i="1"/>
  <c r="H9" i="1"/>
  <c r="H116" i="1"/>
  <c r="H18" i="1"/>
  <c r="F742" i="3"/>
  <c r="J608" i="3"/>
  <c r="H608" i="3"/>
  <c r="H614" i="3" s="1"/>
  <c r="G614" i="3"/>
  <c r="G617" i="3" s="1"/>
  <c r="J442" i="3"/>
  <c r="K442" i="3" s="1"/>
  <c r="H442" i="3"/>
  <c r="J333" i="3"/>
  <c r="K333" i="3" s="1"/>
  <c r="H333" i="3"/>
  <c r="K259" i="2"/>
  <c r="K262" i="2" s="1"/>
  <c r="J262" i="2"/>
  <c r="K81" i="2"/>
  <c r="K251" i="1"/>
  <c r="K266" i="1" s="1"/>
  <c r="J1084" i="3"/>
  <c r="K1084" i="3" s="1"/>
  <c r="H1084" i="3"/>
  <c r="H1048" i="3"/>
  <c r="G1119" i="3"/>
  <c r="J1048" i="3"/>
  <c r="I1119" i="3"/>
  <c r="J1051" i="3"/>
  <c r="K1051" i="3" s="1"/>
  <c r="H1051" i="3"/>
  <c r="I813" i="3"/>
  <c r="F820" i="3"/>
  <c r="F789" i="3"/>
  <c r="H762" i="3"/>
  <c r="J762" i="3"/>
  <c r="K762" i="3" s="1"/>
  <c r="J779" i="3"/>
  <c r="K772" i="3"/>
  <c r="K779" i="3" s="1"/>
  <c r="J735" i="3"/>
  <c r="K735" i="3" s="1"/>
  <c r="H735" i="3"/>
  <c r="J659" i="3"/>
  <c r="K659" i="3" s="1"/>
  <c r="H659" i="3"/>
  <c r="G794" i="3"/>
  <c r="J792" i="3"/>
  <c r="H792" i="3"/>
  <c r="H794" i="3" s="1"/>
  <c r="H688" i="3"/>
  <c r="J688" i="3"/>
  <c r="K688" i="3" s="1"/>
  <c r="J643" i="3"/>
  <c r="K643" i="3" s="1"/>
  <c r="H643" i="3"/>
  <c r="J560" i="3"/>
  <c r="K560" i="3" s="1"/>
  <c r="H560" i="3"/>
  <c r="F432" i="3"/>
  <c r="I427" i="3"/>
  <c r="I432" i="3" s="1"/>
  <c r="J350" i="3"/>
  <c r="K347" i="3"/>
  <c r="J653" i="3"/>
  <c r="K653" i="3" s="1"/>
  <c r="H653" i="3"/>
  <c r="J432" i="3"/>
  <c r="J390" i="3"/>
  <c r="K390" i="3" s="1"/>
  <c r="H390" i="3"/>
  <c r="K329" i="3"/>
  <c r="F208" i="3"/>
  <c r="I191" i="3"/>
  <c r="H191" i="3"/>
  <c r="J377" i="3"/>
  <c r="K377" i="3" s="1"/>
  <c r="H377" i="3"/>
  <c r="H311" i="3"/>
  <c r="K368" i="3"/>
  <c r="I563" i="3"/>
  <c r="K418" i="3"/>
  <c r="K402" i="3"/>
  <c r="K451" i="3"/>
  <c r="J304" i="3"/>
  <c r="K304" i="3" s="1"/>
  <c r="H304" i="3"/>
  <c r="J273" i="3"/>
  <c r="K273" i="3" s="1"/>
  <c r="H273" i="3"/>
  <c r="H203" i="3"/>
  <c r="H282" i="3"/>
  <c r="F22" i="3"/>
  <c r="I7" i="3"/>
  <c r="K236" i="3"/>
  <c r="F231" i="3"/>
  <c r="K469" i="3"/>
  <c r="H302" i="3"/>
  <c r="H167" i="3"/>
  <c r="J167" i="3"/>
  <c r="K167" i="3" s="1"/>
  <c r="H113" i="3"/>
  <c r="J113" i="3"/>
  <c r="K113" i="3" s="1"/>
  <c r="I673" i="2"/>
  <c r="K673" i="2" s="1"/>
  <c r="H673" i="2"/>
  <c r="H308" i="3"/>
  <c r="J308" i="3"/>
  <c r="K308" i="3" s="1"/>
  <c r="H201" i="3"/>
  <c r="J71" i="3"/>
  <c r="K71" i="3" s="1"/>
  <c r="H71" i="3"/>
  <c r="J32" i="3"/>
  <c r="K32" i="3" s="1"/>
  <c r="H32" i="3"/>
  <c r="J19" i="3"/>
  <c r="K19" i="3" s="1"/>
  <c r="H19" i="3"/>
  <c r="H294" i="3"/>
  <c r="J68" i="3"/>
  <c r="K68" i="3" s="1"/>
  <c r="H68" i="3"/>
  <c r="H169" i="3"/>
  <c r="J106" i="3"/>
  <c r="K106" i="3" s="1"/>
  <c r="H106" i="3"/>
  <c r="J92" i="3"/>
  <c r="K92" i="3" s="1"/>
  <c r="H92" i="3"/>
  <c r="J477" i="2"/>
  <c r="K477" i="2" s="1"/>
  <c r="H477" i="2"/>
  <c r="H224" i="3"/>
  <c r="H661" i="2"/>
  <c r="J661" i="2"/>
  <c r="K661" i="2" s="1"/>
  <c r="K283" i="3"/>
  <c r="J666" i="2"/>
  <c r="K666" i="2" s="1"/>
  <c r="H666" i="2"/>
  <c r="H45" i="3"/>
  <c r="J652" i="2"/>
  <c r="J413" i="2"/>
  <c r="K413" i="2" s="1"/>
  <c r="H413" i="2"/>
  <c r="H290" i="2"/>
  <c r="J290" i="2"/>
  <c r="K290" i="2" s="1"/>
  <c r="J247" i="2"/>
  <c r="K247" i="2" s="1"/>
  <c r="H247" i="2"/>
  <c r="J177" i="3"/>
  <c r="K177" i="3" s="1"/>
  <c r="H177" i="3"/>
  <c r="H30" i="3"/>
  <c r="F513" i="2"/>
  <c r="J286" i="2"/>
  <c r="K286" i="2" s="1"/>
  <c r="H286" i="2"/>
  <c r="J485" i="2"/>
  <c r="K485" i="2" s="1"/>
  <c r="H485" i="2"/>
  <c r="J330" i="2"/>
  <c r="K330" i="2" s="1"/>
  <c r="H330" i="2"/>
  <c r="J16" i="2"/>
  <c r="K16" i="2" s="1"/>
  <c r="H16" i="2"/>
  <c r="H206" i="2"/>
  <c r="H207" i="2" s="1"/>
  <c r="J509" i="1"/>
  <c r="K509" i="1" s="1"/>
  <c r="H509" i="1"/>
  <c r="I9" i="2"/>
  <c r="K9" i="2" s="1"/>
  <c r="H9" i="2"/>
  <c r="G256" i="2"/>
  <c r="H236" i="2"/>
  <c r="J236" i="2"/>
  <c r="F539" i="1"/>
  <c r="I508" i="1"/>
  <c r="J339" i="1"/>
  <c r="K339" i="1" s="1"/>
  <c r="H339" i="1"/>
  <c r="F350" i="1"/>
  <c r="I331" i="1"/>
  <c r="I350" i="1" s="1"/>
  <c r="K216" i="1"/>
  <c r="H180" i="1"/>
  <c r="H372" i="1"/>
  <c r="J372" i="1"/>
  <c r="K372" i="1" s="1"/>
  <c r="K233" i="1"/>
  <c r="K248" i="1" s="1"/>
  <c r="J197" i="1"/>
  <c r="K197" i="1" s="1"/>
  <c r="H197" i="1"/>
  <c r="J139" i="1"/>
  <c r="G152" i="1"/>
  <c r="H139" i="1"/>
  <c r="H181" i="2"/>
  <c r="J181" i="2"/>
  <c r="K181" i="2" s="1"/>
  <c r="J343" i="1"/>
  <c r="K343" i="1" s="1"/>
  <c r="H343" i="1"/>
  <c r="J235" i="1"/>
  <c r="K235" i="1" s="1"/>
  <c r="H235" i="1"/>
  <c r="H248" i="1" s="1"/>
  <c r="I211" i="1"/>
  <c r="I213" i="1" s="1"/>
  <c r="F213" i="1"/>
  <c r="I139" i="1"/>
  <c r="I152" i="1" s="1"/>
  <c r="F152" i="1"/>
  <c r="F154" i="1" s="1"/>
  <c r="K287" i="2"/>
  <c r="J132" i="1"/>
  <c r="K132" i="1" s="1"/>
  <c r="H132" i="1"/>
  <c r="J60" i="1"/>
  <c r="K60" i="1" s="1"/>
  <c r="H60" i="1"/>
  <c r="H21" i="1"/>
  <c r="K18" i="1"/>
  <c r="J403" i="3"/>
  <c r="K403" i="3" s="1"/>
  <c r="H403" i="3"/>
  <c r="G188" i="3"/>
  <c r="J90" i="3"/>
  <c r="H90" i="3"/>
  <c r="H501" i="2"/>
  <c r="J501" i="2"/>
  <c r="K501" i="2" s="1"/>
  <c r="J702" i="3"/>
  <c r="K702" i="3" s="1"/>
  <c r="H702" i="3"/>
  <c r="H233" i="2"/>
  <c r="J121" i="2"/>
  <c r="K121" i="2" s="1"/>
  <c r="H121" i="2"/>
  <c r="H130" i="2" s="1"/>
  <c r="J506" i="2"/>
  <c r="H506" i="2"/>
  <c r="H508" i="2" s="1"/>
  <c r="G508" i="2"/>
  <c r="F280" i="2"/>
  <c r="H155" i="2"/>
  <c r="J155" i="2"/>
  <c r="K155" i="2" s="1"/>
  <c r="H527" i="1"/>
  <c r="J527" i="1"/>
  <c r="K527" i="1" s="1"/>
  <c r="K303" i="1"/>
  <c r="J1076" i="3"/>
  <c r="K1076" i="3" s="1"/>
  <c r="H1076" i="3"/>
  <c r="K1078" i="3"/>
  <c r="F1119" i="3"/>
  <c r="H1055" i="3"/>
  <c r="J1055" i="3"/>
  <c r="K1055" i="3" s="1"/>
  <c r="I803" i="3"/>
  <c r="F810" i="3"/>
  <c r="F827" i="3" s="1"/>
  <c r="H803" i="3"/>
  <c r="H1044" i="3"/>
  <c r="K816" i="3"/>
  <c r="H764" i="3"/>
  <c r="J764" i="3"/>
  <c r="K764" i="3" s="1"/>
  <c r="I748" i="3"/>
  <c r="F769" i="3"/>
  <c r="H720" i="3"/>
  <c r="J720" i="3"/>
  <c r="K720" i="3" s="1"/>
  <c r="G789" i="3"/>
  <c r="H561" i="3"/>
  <c r="J678" i="3"/>
  <c r="K678" i="3" s="1"/>
  <c r="H678" i="3"/>
  <c r="H742" i="3" s="1"/>
  <c r="J691" i="3"/>
  <c r="K691" i="3" s="1"/>
  <c r="H691" i="3"/>
  <c r="K673" i="3"/>
  <c r="H515" i="3"/>
  <c r="J515" i="3"/>
  <c r="K515" i="3" s="1"/>
  <c r="J386" i="3"/>
  <c r="G424" i="3"/>
  <c r="H386" i="3"/>
  <c r="J458" i="3"/>
  <c r="K458" i="3" s="1"/>
  <c r="H458" i="3"/>
  <c r="J380" i="3"/>
  <c r="K380" i="3" s="1"/>
  <c r="H380" i="3"/>
  <c r="G566" i="3"/>
  <c r="H340" i="3"/>
  <c r="G342" i="3"/>
  <c r="J473" i="3"/>
  <c r="K473" i="3" s="1"/>
  <c r="H473" i="3"/>
  <c r="H381" i="3"/>
  <c r="H365" i="3"/>
  <c r="J419" i="3"/>
  <c r="K419" i="3" s="1"/>
  <c r="H419" i="3"/>
  <c r="J387" i="3"/>
  <c r="K387" i="3" s="1"/>
  <c r="H387" i="3"/>
  <c r="J492" i="3"/>
  <c r="K492" i="3" s="1"/>
  <c r="H492" i="3"/>
  <c r="H415" i="3"/>
  <c r="H399" i="3"/>
  <c r="H462" i="3"/>
  <c r="H446" i="3"/>
  <c r="G464" i="3"/>
  <c r="J237" i="3"/>
  <c r="K237" i="3" s="1"/>
  <c r="H237" i="3"/>
  <c r="H152" i="3"/>
  <c r="J152" i="3"/>
  <c r="K152" i="3" s="1"/>
  <c r="K282" i="3"/>
  <c r="I84" i="3"/>
  <c r="K84" i="3" s="1"/>
  <c r="H84" i="3"/>
  <c r="H275" i="3"/>
  <c r="H230" i="3"/>
  <c r="K161" i="3"/>
  <c r="H151" i="3"/>
  <c r="J151" i="3"/>
  <c r="K151" i="3" s="1"/>
  <c r="H277" i="3"/>
  <c r="J226" i="3"/>
  <c r="K226" i="3" s="1"/>
  <c r="H226" i="3"/>
  <c r="K183" i="3"/>
  <c r="J239" i="3"/>
  <c r="K239" i="3" s="1"/>
  <c r="H239" i="3"/>
  <c r="J69" i="3"/>
  <c r="K69" i="3" s="1"/>
  <c r="H69" i="3"/>
  <c r="H10" i="3"/>
  <c r="K244" i="3"/>
  <c r="J31" i="3"/>
  <c r="K31" i="3" s="1"/>
  <c r="H31" i="3"/>
  <c r="I385" i="2"/>
  <c r="H385" i="2"/>
  <c r="F405" i="2"/>
  <c r="K169" i="3"/>
  <c r="H99" i="3"/>
  <c r="H37" i="3"/>
  <c r="J185" i="3"/>
  <c r="K185" i="3" s="1"/>
  <c r="H185" i="3"/>
  <c r="J72" i="3"/>
  <c r="K72" i="3" s="1"/>
  <c r="H72" i="3"/>
  <c r="K472" i="2"/>
  <c r="K224" i="3"/>
  <c r="H260" i="3"/>
  <c r="H283" i="3"/>
  <c r="J481" i="2"/>
  <c r="K481" i="2" s="1"/>
  <c r="H481" i="2"/>
  <c r="K45" i="3"/>
  <c r="K681" i="2"/>
  <c r="J528" i="2"/>
  <c r="K528" i="2" s="1"/>
  <c r="H528" i="2"/>
  <c r="J386" i="2"/>
  <c r="H386" i="2"/>
  <c r="H132" i="3"/>
  <c r="K30" i="3"/>
  <c r="J502" i="2"/>
  <c r="K502" i="2" s="1"/>
  <c r="H502" i="2"/>
  <c r="H513" i="2"/>
  <c r="J438" i="2"/>
  <c r="K438" i="2" s="1"/>
  <c r="H438" i="2"/>
  <c r="J303" i="2"/>
  <c r="K303" i="2" s="1"/>
  <c r="H303" i="2"/>
  <c r="G318" i="2"/>
  <c r="J140" i="2"/>
  <c r="K140" i="2" s="1"/>
  <c r="H140" i="2"/>
  <c r="I283" i="2"/>
  <c r="I299" i="2" s="1"/>
  <c r="F299" i="2"/>
  <c r="J409" i="2"/>
  <c r="H409" i="2"/>
  <c r="H459" i="2" s="1"/>
  <c r="G459" i="2"/>
  <c r="J79" i="2"/>
  <c r="K79" i="2" s="1"/>
  <c r="H79" i="2"/>
  <c r="J448" i="2"/>
  <c r="K448" i="2" s="1"/>
  <c r="H448" i="2"/>
  <c r="H334" i="2"/>
  <c r="J334" i="2"/>
  <c r="K334" i="2" s="1"/>
  <c r="H189" i="2"/>
  <c r="J189" i="2"/>
  <c r="K189" i="2" s="1"/>
  <c r="J25" i="2"/>
  <c r="H25" i="2"/>
  <c r="G57" i="2"/>
  <c r="G198" i="2" s="1"/>
  <c r="G539" i="2" s="1"/>
  <c r="J151" i="2"/>
  <c r="K151" i="2" s="1"/>
  <c r="H151" i="2"/>
  <c r="K379" i="1"/>
  <c r="K206" i="2"/>
  <c r="H316" i="2"/>
  <c r="J316" i="2"/>
  <c r="K316" i="2" s="1"/>
  <c r="K207" i="2"/>
  <c r="H36" i="2"/>
  <c r="J36" i="2"/>
  <c r="K36" i="2" s="1"/>
  <c r="K123" i="2"/>
  <c r="H69" i="2"/>
  <c r="J69" i="2"/>
  <c r="K69" i="2" s="1"/>
  <c r="I537" i="1"/>
  <c r="K537" i="1" s="1"/>
  <c r="H537" i="1"/>
  <c r="H504" i="1"/>
  <c r="J136" i="2"/>
  <c r="K136" i="2" s="1"/>
  <c r="H136" i="2"/>
  <c r="H42" i="2"/>
  <c r="H534" i="1"/>
  <c r="J534" i="1"/>
  <c r="K534" i="1" s="1"/>
  <c r="H74" i="2"/>
  <c r="G513" i="2"/>
  <c r="H60" i="2"/>
  <c r="J279" i="1"/>
  <c r="K279" i="1" s="1"/>
  <c r="H279" i="1"/>
  <c r="G91" i="1"/>
  <c r="J48" i="1"/>
  <c r="H48" i="1"/>
  <c r="J217" i="1"/>
  <c r="K217" i="1" s="1"/>
  <c r="H217" i="1"/>
  <c r="H206" i="1"/>
  <c r="H176" i="1"/>
  <c r="H276" i="1"/>
  <c r="J229" i="1"/>
  <c r="K229" i="1" s="1"/>
  <c r="H229" i="1"/>
  <c r="J187" i="1"/>
  <c r="K173" i="1"/>
  <c r="I397" i="1"/>
  <c r="H258" i="1"/>
  <c r="J211" i="1"/>
  <c r="H211" i="1"/>
  <c r="H213" i="1" s="1"/>
  <c r="G213" i="1"/>
  <c r="H287" i="2"/>
  <c r="J124" i="1"/>
  <c r="K124" i="1" s="1"/>
  <c r="K136" i="1" s="1"/>
  <c r="H124" i="1"/>
  <c r="H44" i="1"/>
  <c r="J44" i="1"/>
  <c r="K44" i="1" s="1"/>
  <c r="K104" i="1"/>
  <c r="K21" i="1"/>
  <c r="G99" i="1"/>
  <c r="H29" i="1"/>
  <c r="K41" i="1"/>
  <c r="K19" i="1"/>
  <c r="H28" i="1"/>
  <c r="H164" i="1"/>
  <c r="H64" i="1"/>
  <c r="H40" i="3"/>
  <c r="J686" i="2"/>
  <c r="K686" i="2" s="1"/>
  <c r="H686" i="2"/>
  <c r="H299" i="2"/>
  <c r="J94" i="2"/>
  <c r="K94" i="2" s="1"/>
  <c r="H94" i="2"/>
  <c r="J363" i="1"/>
  <c r="K363" i="1" s="1"/>
  <c r="H363" i="1"/>
  <c r="J1081" i="3"/>
  <c r="K1081" i="3" s="1"/>
  <c r="H1081" i="3"/>
  <c r="J1061" i="3"/>
  <c r="K1061" i="3" s="1"/>
  <c r="H1061" i="3"/>
  <c r="I1044" i="3"/>
  <c r="K834" i="3"/>
  <c r="K1044" i="3" s="1"/>
  <c r="K789" i="3"/>
  <c r="H813" i="3"/>
  <c r="H820" i="3" s="1"/>
  <c r="J804" i="3"/>
  <c r="G810" i="3"/>
  <c r="H804" i="3"/>
  <c r="J748" i="3"/>
  <c r="H748" i="3"/>
  <c r="G769" i="3"/>
  <c r="G827" i="3" s="1"/>
  <c r="I640" i="3"/>
  <c r="K640" i="3" s="1"/>
  <c r="H640" i="3"/>
  <c r="H669" i="3" s="1"/>
  <c r="J808" i="3"/>
  <c r="K808" i="3" s="1"/>
  <c r="H808" i="3"/>
  <c r="J755" i="3"/>
  <c r="K755" i="3" s="1"/>
  <c r="H755" i="3"/>
  <c r="J759" i="3"/>
  <c r="K759" i="3" s="1"/>
  <c r="H759" i="3"/>
  <c r="H644" i="3"/>
  <c r="F669" i="3"/>
  <c r="H758" i="3"/>
  <c r="J635" i="3"/>
  <c r="H635" i="3"/>
  <c r="K561" i="3"/>
  <c r="K726" i="3"/>
  <c r="H668" i="3"/>
  <c r="J680" i="3"/>
  <c r="K680" i="3" s="1"/>
  <c r="H680" i="3"/>
  <c r="G742" i="3"/>
  <c r="H489" i="3"/>
  <c r="J489" i="3"/>
  <c r="K489" i="3" s="1"/>
  <c r="F464" i="3"/>
  <c r="I435" i="3"/>
  <c r="I464" i="3" s="1"/>
  <c r="I498" i="3"/>
  <c r="G563" i="3"/>
  <c r="J502" i="3"/>
  <c r="J532" i="3" s="1"/>
  <c r="H502" i="3"/>
  <c r="J414" i="3"/>
  <c r="K414" i="3" s="1"/>
  <c r="H414" i="3"/>
  <c r="K340" i="3"/>
  <c r="H490" i="3"/>
  <c r="J490" i="3"/>
  <c r="K490" i="3" s="1"/>
  <c r="J369" i="3"/>
  <c r="K369" i="3" s="1"/>
  <c r="H369" i="3"/>
  <c r="H307" i="3"/>
  <c r="J307" i="3"/>
  <c r="K307" i="3" s="1"/>
  <c r="F498" i="3"/>
  <c r="K381" i="3"/>
  <c r="K365" i="3"/>
  <c r="H477" i="3"/>
  <c r="I353" i="3"/>
  <c r="I383" i="3" s="1"/>
  <c r="F383" i="3"/>
  <c r="K415" i="3"/>
  <c r="K399" i="3"/>
  <c r="F350" i="3"/>
  <c r="K462" i="3"/>
  <c r="K446" i="3"/>
  <c r="J439" i="3"/>
  <c r="K439" i="3" s="1"/>
  <c r="H439" i="3"/>
  <c r="H464" i="3" s="1"/>
  <c r="H148" i="3"/>
  <c r="K275" i="3"/>
  <c r="J247" i="3"/>
  <c r="K247" i="3" s="1"/>
  <c r="H247" i="3"/>
  <c r="H76" i="3"/>
  <c r="I76" i="3"/>
  <c r="K76" i="3" s="1"/>
  <c r="H497" i="3"/>
  <c r="J497" i="3"/>
  <c r="K497" i="3" s="1"/>
  <c r="K230" i="3"/>
  <c r="J205" i="3"/>
  <c r="K205" i="3" s="1"/>
  <c r="H205" i="3"/>
  <c r="J447" i="3"/>
  <c r="K447" i="3" s="1"/>
  <c r="H447" i="3"/>
  <c r="J313" i="3"/>
  <c r="K313" i="3" s="1"/>
  <c r="H313" i="3"/>
  <c r="H194" i="3"/>
  <c r="K147" i="3"/>
  <c r="K277" i="3"/>
  <c r="H222" i="3"/>
  <c r="J225" i="3"/>
  <c r="K225" i="3" s="1"/>
  <c r="H225" i="3"/>
  <c r="J196" i="3"/>
  <c r="K196" i="3" s="1"/>
  <c r="H196" i="3"/>
  <c r="K193" i="3"/>
  <c r="K10" i="3"/>
  <c r="H121" i="3"/>
  <c r="J121" i="3"/>
  <c r="K121" i="3" s="1"/>
  <c r="H159" i="3"/>
  <c r="H96" i="3"/>
  <c r="K657" i="2"/>
  <c r="H67" i="3"/>
  <c r="F530" i="2"/>
  <c r="I524" i="2"/>
  <c r="I530" i="2" s="1"/>
  <c r="J58" i="3"/>
  <c r="K58" i="3" s="1"/>
  <c r="H58" i="3"/>
  <c r="I373" i="2"/>
  <c r="I347" i="2"/>
  <c r="J321" i="2"/>
  <c r="H321" i="2"/>
  <c r="G336" i="2"/>
  <c r="J285" i="2"/>
  <c r="K285" i="2" s="1"/>
  <c r="H285" i="2"/>
  <c r="K132" i="3"/>
  <c r="H326" i="2"/>
  <c r="J326" i="2"/>
  <c r="K326" i="2" s="1"/>
  <c r="I513" i="2"/>
  <c r="J293" i="2"/>
  <c r="K293" i="2" s="1"/>
  <c r="H293" i="2"/>
  <c r="H170" i="2"/>
  <c r="J170" i="2"/>
  <c r="K170" i="2" s="1"/>
  <c r="H269" i="2"/>
  <c r="H280" i="2" s="1"/>
  <c r="J269" i="2"/>
  <c r="K269" i="2" s="1"/>
  <c r="J157" i="2"/>
  <c r="K157" i="2" s="1"/>
  <c r="H157" i="2"/>
  <c r="I34" i="2"/>
  <c r="K34" i="2" s="1"/>
  <c r="H34" i="2"/>
  <c r="H223" i="2"/>
  <c r="J223" i="2"/>
  <c r="K223" i="2" s="1"/>
  <c r="H447" i="2"/>
  <c r="J447" i="2"/>
  <c r="K447" i="2" s="1"/>
  <c r="H52" i="2"/>
  <c r="J52" i="2"/>
  <c r="K52" i="2" s="1"/>
  <c r="H308" i="2"/>
  <c r="H318" i="2" s="1"/>
  <c r="J308" i="2"/>
  <c r="K308" i="2" s="1"/>
  <c r="J207" i="2"/>
  <c r="J26" i="2"/>
  <c r="K26" i="2" s="1"/>
  <c r="H26" i="2"/>
  <c r="J158" i="2"/>
  <c r="K158" i="2" s="1"/>
  <c r="H158" i="2"/>
  <c r="H62" i="2"/>
  <c r="J62" i="2"/>
  <c r="K62" i="2" s="1"/>
  <c r="K174" i="3"/>
  <c r="J84" i="2"/>
  <c r="K84" i="2" s="1"/>
  <c r="H84" i="2"/>
  <c r="I57" i="2"/>
  <c r="K60" i="2"/>
  <c r="J367" i="1"/>
  <c r="K367" i="1" s="1"/>
  <c r="H367" i="1"/>
  <c r="K327" i="1"/>
  <c r="K325" i="1"/>
  <c r="F11" i="1"/>
  <c r="I8" i="1"/>
  <c r="I230" i="1"/>
  <c r="H202" i="1"/>
  <c r="J265" i="1"/>
  <c r="K265" i="1" s="1"/>
  <c r="H265" i="1"/>
  <c r="H344" i="1"/>
  <c r="G284" i="1"/>
  <c r="I284" i="1"/>
  <c r="I187" i="1"/>
  <c r="I136" i="1"/>
  <c r="H89" i="1"/>
  <c r="K102" i="1"/>
  <c r="J109" i="1"/>
  <c r="K29" i="1"/>
  <c r="H37" i="1"/>
  <c r="K28" i="1"/>
  <c r="K64" i="1"/>
  <c r="H1070" i="3"/>
  <c r="J1070" i="3"/>
  <c r="K1070" i="3" s="1"/>
  <c r="J523" i="3"/>
  <c r="K523" i="3" s="1"/>
  <c r="H523" i="3"/>
  <c r="H532" i="3" s="1"/>
  <c r="J476" i="3"/>
  <c r="K476" i="3" s="1"/>
  <c r="H476" i="3"/>
  <c r="J11" i="3"/>
  <c r="K11" i="3" s="1"/>
  <c r="H11" i="3"/>
  <c r="G196" i="2"/>
  <c r="H180" i="2"/>
  <c r="J180" i="2"/>
  <c r="H396" i="2"/>
  <c r="J396" i="2"/>
  <c r="K396" i="2" s="1"/>
  <c r="G45" i="1"/>
  <c r="G154" i="1" s="1"/>
  <c r="J17" i="1"/>
  <c r="H17" i="1"/>
  <c r="J1068" i="3"/>
  <c r="K1068" i="3" s="1"/>
  <c r="H1068" i="3"/>
  <c r="K1107" i="3"/>
  <c r="J1110" i="3"/>
  <c r="K1110" i="3" s="1"/>
  <c r="H1110" i="3"/>
  <c r="J1096" i="3"/>
  <c r="K1096" i="3" s="1"/>
  <c r="H1096" i="3"/>
  <c r="H1078" i="3"/>
  <c r="K1058" i="3"/>
  <c r="H1049" i="3"/>
  <c r="J1049" i="3"/>
  <c r="K1049" i="3" s="1"/>
  <c r="J818" i="3"/>
  <c r="K818" i="3" s="1"/>
  <c r="H818" i="3"/>
  <c r="H809" i="3"/>
  <c r="G820" i="3"/>
  <c r="H777" i="3"/>
  <c r="K749" i="3"/>
  <c r="I632" i="3"/>
  <c r="H632" i="3"/>
  <c r="H718" i="3"/>
  <c r="K644" i="3"/>
  <c r="K758" i="3"/>
  <c r="H726" i="3"/>
  <c r="K668" i="3"/>
  <c r="J552" i="3"/>
  <c r="K552" i="3" s="1"/>
  <c r="H552" i="3"/>
  <c r="K501" i="3"/>
  <c r="H594" i="3"/>
  <c r="J541" i="3"/>
  <c r="K541" i="3" s="1"/>
  <c r="H541" i="3"/>
  <c r="I324" i="3"/>
  <c r="I342" i="3" s="1"/>
  <c r="F342" i="3"/>
  <c r="J563" i="3"/>
  <c r="K535" i="3"/>
  <c r="I502" i="3"/>
  <c r="I532" i="3" s="1"/>
  <c r="F532" i="3"/>
  <c r="J450" i="3"/>
  <c r="K450" i="3" s="1"/>
  <c r="H450" i="3"/>
  <c r="J372" i="3"/>
  <c r="K372" i="3" s="1"/>
  <c r="H372" i="3"/>
  <c r="H337" i="3"/>
  <c r="K324" i="3"/>
  <c r="H376" i="3"/>
  <c r="H360" i="3"/>
  <c r="K477" i="3"/>
  <c r="J411" i="3"/>
  <c r="K411" i="3" s="1"/>
  <c r="H411" i="3"/>
  <c r="J353" i="3"/>
  <c r="G383" i="3"/>
  <c r="H353" i="3"/>
  <c r="H410" i="3"/>
  <c r="H394" i="3"/>
  <c r="H459" i="3"/>
  <c r="H443" i="3"/>
  <c r="J341" i="3"/>
  <c r="K341" i="3" s="1"/>
  <c r="H341" i="3"/>
  <c r="J292" i="3"/>
  <c r="K292" i="3" s="1"/>
  <c r="H292" i="3"/>
  <c r="H318" i="3" s="1"/>
  <c r="K146" i="3"/>
  <c r="K296" i="3"/>
  <c r="H243" i="3"/>
  <c r="H138" i="3"/>
  <c r="J138" i="3"/>
  <c r="K138" i="3" s="1"/>
  <c r="I53" i="3"/>
  <c r="K53" i="3" s="1"/>
  <c r="H53" i="3"/>
  <c r="K137" i="3"/>
  <c r="H274" i="3"/>
  <c r="H286" i="3" s="1"/>
  <c r="H175" i="3"/>
  <c r="H160" i="3"/>
  <c r="J160" i="3"/>
  <c r="K160" i="3" s="1"/>
  <c r="H428" i="3"/>
  <c r="H432" i="3" s="1"/>
  <c r="J255" i="3"/>
  <c r="K255" i="3" s="1"/>
  <c r="H255" i="3"/>
  <c r="H183" i="3"/>
  <c r="I318" i="3"/>
  <c r="J123" i="3"/>
  <c r="K123" i="3" s="1"/>
  <c r="H123" i="3"/>
  <c r="G208" i="3"/>
  <c r="J670" i="2"/>
  <c r="K670" i="2" s="1"/>
  <c r="H670" i="2"/>
  <c r="H244" i="3"/>
  <c r="H91" i="3"/>
  <c r="K73" i="3"/>
  <c r="H28" i="3"/>
  <c r="H667" i="2"/>
  <c r="H697" i="2" s="1"/>
  <c r="J667" i="2"/>
  <c r="K667" i="2" s="1"/>
  <c r="K145" i="3"/>
  <c r="K96" i="3"/>
  <c r="K212" i="3"/>
  <c r="F697" i="2"/>
  <c r="I536" i="2"/>
  <c r="J402" i="2"/>
  <c r="K402" i="2" s="1"/>
  <c r="H402" i="2"/>
  <c r="G697" i="2"/>
  <c r="K150" i="3"/>
  <c r="K67" i="3"/>
  <c r="H42" i="3"/>
  <c r="J33" i="3"/>
  <c r="K33" i="3" s="1"/>
  <c r="H33" i="3"/>
  <c r="J244" i="2"/>
  <c r="K244" i="2" s="1"/>
  <c r="H244" i="2"/>
  <c r="H525" i="2"/>
  <c r="G370" i="2"/>
  <c r="G373" i="2" s="1"/>
  <c r="J367" i="2"/>
  <c r="H367" i="2"/>
  <c r="H370" i="2" s="1"/>
  <c r="H317" i="2"/>
  <c r="I219" i="2"/>
  <c r="K219" i="2" s="1"/>
  <c r="H219" i="2"/>
  <c r="J659" i="2"/>
  <c r="K659" i="2" s="1"/>
  <c r="H659" i="2"/>
  <c r="K474" i="2"/>
  <c r="I321" i="2"/>
  <c r="I336" i="2" s="1"/>
  <c r="F336" i="2"/>
  <c r="H252" i="2"/>
  <c r="J252" i="2"/>
  <c r="K252" i="2" s="1"/>
  <c r="G521" i="2"/>
  <c r="J516" i="2"/>
  <c r="H516" i="2"/>
  <c r="H521" i="2" s="1"/>
  <c r="J394" i="2"/>
  <c r="K394" i="2" s="1"/>
  <c r="H394" i="2"/>
  <c r="H683" i="2"/>
  <c r="J683" i="2"/>
  <c r="K683" i="2" s="1"/>
  <c r="H410" i="2"/>
  <c r="J410" i="2"/>
  <c r="K410" i="2" s="1"/>
  <c r="J226" i="2"/>
  <c r="K226" i="2" s="1"/>
  <c r="H226" i="2"/>
  <c r="H166" i="2"/>
  <c r="K118" i="2"/>
  <c r="K130" i="2" s="1"/>
  <c r="G405" i="2"/>
  <c r="F196" i="2"/>
  <c r="I180" i="2"/>
  <c r="I196" i="2" s="1"/>
  <c r="I12" i="2"/>
  <c r="K12" i="2" s="1"/>
  <c r="H12" i="2"/>
  <c r="F459" i="2"/>
  <c r="I409" i="2"/>
  <c r="I459" i="2" s="1"/>
  <c r="J299" i="2"/>
  <c r="F233" i="2"/>
  <c r="F339" i="2" s="1"/>
  <c r="H162" i="2"/>
  <c r="J72" i="2"/>
  <c r="K72" i="2" s="1"/>
  <c r="H72" i="2"/>
  <c r="F486" i="2"/>
  <c r="F536" i="2" s="1"/>
  <c r="J329" i="2"/>
  <c r="K329" i="2" s="1"/>
  <c r="H329" i="2"/>
  <c r="J185" i="2"/>
  <c r="K185" i="2" s="1"/>
  <c r="H185" i="2"/>
  <c r="J129" i="2"/>
  <c r="K129" i="2" s="1"/>
  <c r="H129" i="2"/>
  <c r="H145" i="2"/>
  <c r="J504" i="1"/>
  <c r="K404" i="1"/>
  <c r="K504" i="1" s="1"/>
  <c r="H188" i="2"/>
  <c r="H525" i="1"/>
  <c r="H327" i="2"/>
  <c r="J327" i="2"/>
  <c r="K327" i="2" s="1"/>
  <c r="K149" i="2"/>
  <c r="H174" i="3"/>
  <c r="J110" i="2"/>
  <c r="K110" i="2" s="1"/>
  <c r="H110" i="2"/>
  <c r="F57" i="2"/>
  <c r="J381" i="1"/>
  <c r="K381" i="1" s="1"/>
  <c r="H381" i="1"/>
  <c r="H382" i="1" s="1"/>
  <c r="H397" i="1" s="1"/>
  <c r="G115" i="2"/>
  <c r="K313" i="1"/>
  <c r="K316" i="1" s="1"/>
  <c r="F208" i="1"/>
  <c r="F284" i="1" s="1"/>
  <c r="I190" i="1"/>
  <c r="I208" i="1" s="1"/>
  <c r="F130" i="2"/>
  <c r="H198" i="1"/>
  <c r="I325" i="1"/>
  <c r="I327" i="1"/>
  <c r="I303" i="1"/>
  <c r="J261" i="1"/>
  <c r="K261" i="1" s="1"/>
  <c r="H261" i="1"/>
  <c r="I109" i="1"/>
  <c r="H282" i="1"/>
  <c r="G136" i="1"/>
  <c r="K344" i="1"/>
  <c r="J247" i="1"/>
  <c r="K247" i="1" s="1"/>
  <c r="H247" i="1"/>
  <c r="J193" i="1"/>
  <c r="K193" i="1" s="1"/>
  <c r="H193" i="1"/>
  <c r="I133" i="2"/>
  <c r="I146" i="2" s="1"/>
  <c r="F146" i="2"/>
  <c r="H355" i="1"/>
  <c r="G248" i="1"/>
  <c r="J175" i="1"/>
  <c r="K175" i="1" s="1"/>
  <c r="H175" i="1"/>
  <c r="H169" i="2"/>
  <c r="H391" i="1"/>
  <c r="J310" i="1"/>
  <c r="K307" i="1"/>
  <c r="K310" i="1" s="1"/>
  <c r="F266" i="1"/>
  <c r="H107" i="1"/>
  <c r="J107" i="1"/>
  <c r="K107" i="1" s="1"/>
  <c r="J36" i="1"/>
  <c r="K36" i="1" s="1"/>
  <c r="H36" i="1"/>
  <c r="K89" i="1"/>
  <c r="H26" i="1"/>
  <c r="G109" i="1"/>
  <c r="H149" i="1"/>
  <c r="H25" i="1"/>
  <c r="K37" i="1"/>
  <c r="H121" i="1"/>
  <c r="H136" i="1" s="1"/>
  <c r="H118" i="1"/>
  <c r="H72" i="1"/>
  <c r="H128" i="1"/>
  <c r="H57" i="1"/>
  <c r="G1121" i="3" l="1"/>
  <c r="G699" i="2"/>
  <c r="K283" i="2"/>
  <c r="K299" i="2" s="1"/>
  <c r="K115" i="2"/>
  <c r="J336" i="2"/>
  <c r="K321" i="2"/>
  <c r="K336" i="2" s="1"/>
  <c r="J188" i="3"/>
  <c r="K90" i="3"/>
  <c r="K188" i="3" s="1"/>
  <c r="K139" i="1"/>
  <c r="K152" i="1" s="1"/>
  <c r="J152" i="1"/>
  <c r="J130" i="2"/>
  <c r="J342" i="3"/>
  <c r="K563" i="3"/>
  <c r="J115" i="2"/>
  <c r="J697" i="2"/>
  <c r="K804" i="3"/>
  <c r="J810" i="3"/>
  <c r="K187" i="1"/>
  <c r="K284" i="1" s="1"/>
  <c r="J87" i="3"/>
  <c r="J230" i="1"/>
  <c r="H256" i="2"/>
  <c r="I22" i="3"/>
  <c r="I820" i="3"/>
  <c r="K813" i="3"/>
  <c r="K473" i="2"/>
  <c r="J486" i="2"/>
  <c r="H503" i="2"/>
  <c r="H536" i="2" s="1"/>
  <c r="K533" i="2"/>
  <c r="K534" i="2" s="1"/>
  <c r="J534" i="2"/>
  <c r="H214" i="2"/>
  <c r="H339" i="2" s="1"/>
  <c r="I697" i="2"/>
  <c r="H11" i="1"/>
  <c r="K508" i="1"/>
  <c r="K539" i="1" s="1"/>
  <c r="J539" i="1"/>
  <c r="H530" i="2"/>
  <c r="K8" i="1"/>
  <c r="J11" i="1"/>
  <c r="K8" i="2"/>
  <c r="J20" i="2"/>
  <c r="I233" i="2"/>
  <c r="J1132" i="3"/>
  <c r="J1133" i="3" s="1"/>
  <c r="I1133" i="3"/>
  <c r="K367" i="2"/>
  <c r="K370" i="2" s="1"/>
  <c r="J370" i="2"/>
  <c r="J373" i="2" s="1"/>
  <c r="K353" i="3"/>
  <c r="K383" i="3" s="1"/>
  <c r="J383" i="3"/>
  <c r="J566" i="3" s="1"/>
  <c r="K632" i="3"/>
  <c r="I669" i="3"/>
  <c r="H350" i="3"/>
  <c r="H566" i="3" s="1"/>
  <c r="H350" i="1"/>
  <c r="K177" i="2"/>
  <c r="K109" i="1"/>
  <c r="H827" i="3"/>
  <c r="H769" i="3"/>
  <c r="K435" i="3"/>
  <c r="K464" i="3" s="1"/>
  <c r="K466" i="2"/>
  <c r="K331" i="1"/>
  <c r="K350" i="1" s="1"/>
  <c r="J350" i="1"/>
  <c r="J318" i="3"/>
  <c r="I154" i="1"/>
  <c r="I45" i="1"/>
  <c r="J231" i="3"/>
  <c r="I318" i="2"/>
  <c r="K312" i="2"/>
  <c r="K524" i="2"/>
  <c r="K530" i="2" s="1"/>
  <c r="J530" i="2"/>
  <c r="J208" i="3"/>
  <c r="F198" i="2"/>
  <c r="F539" i="2" s="1"/>
  <c r="H57" i="2"/>
  <c r="K318" i="1"/>
  <c r="K293" i="1"/>
  <c r="H91" i="1"/>
  <c r="J57" i="2"/>
  <c r="J198" i="2" s="1"/>
  <c r="K25" i="2"/>
  <c r="K486" i="2"/>
  <c r="K742" i="3"/>
  <c r="J177" i="2"/>
  <c r="F566" i="3"/>
  <c r="F830" i="3" s="1"/>
  <c r="F1121" i="3" s="1"/>
  <c r="K748" i="3"/>
  <c r="J769" i="3"/>
  <c r="J827" i="3"/>
  <c r="J233" i="2"/>
  <c r="J339" i="2" s="1"/>
  <c r="J91" i="1"/>
  <c r="K48" i="1"/>
  <c r="K91" i="1" s="1"/>
  <c r="K382" i="1"/>
  <c r="K397" i="1" s="1"/>
  <c r="H405" i="2"/>
  <c r="J742" i="3"/>
  <c r="J248" i="1"/>
  <c r="J464" i="3"/>
  <c r="K792" i="3"/>
  <c r="K794" i="3" s="1"/>
  <c r="J794" i="3"/>
  <c r="I87" i="3"/>
  <c r="I321" i="3" s="1"/>
  <c r="K27" i="3"/>
  <c r="K318" i="3"/>
  <c r="H779" i="3"/>
  <c r="K231" i="3"/>
  <c r="G400" i="1"/>
  <c r="G542" i="1" s="1"/>
  <c r="K233" i="2"/>
  <c r="J196" i="2"/>
  <c r="K180" i="2"/>
  <c r="K196" i="2" s="1"/>
  <c r="H196" i="2"/>
  <c r="I198" i="2"/>
  <c r="I539" i="2" s="1"/>
  <c r="I703" i="2" s="1"/>
  <c r="I711" i="2" s="1"/>
  <c r="I714" i="2" s="1"/>
  <c r="K427" i="3"/>
  <c r="K432" i="3" s="1"/>
  <c r="J266" i="1"/>
  <c r="K516" i="2"/>
  <c r="K521" i="2" s="1"/>
  <c r="J521" i="2"/>
  <c r="H45" i="1"/>
  <c r="I405" i="2"/>
  <c r="K385" i="2"/>
  <c r="K405" i="2" s="1"/>
  <c r="H424" i="3"/>
  <c r="H208" i="3"/>
  <c r="J1119" i="3"/>
  <c r="K1048" i="3"/>
  <c r="K1119" i="3" s="1"/>
  <c r="J614" i="3"/>
  <c r="J617" i="3" s="1"/>
  <c r="K608" i="3"/>
  <c r="K614" i="3" s="1"/>
  <c r="K318" i="2"/>
  <c r="K99" i="1"/>
  <c r="J280" i="2"/>
  <c r="K500" i="2"/>
  <c r="K503" i="2" s="1"/>
  <c r="J503" i="2"/>
  <c r="K280" i="2"/>
  <c r="J45" i="1"/>
  <c r="J154" i="1" s="1"/>
  <c r="K17" i="1"/>
  <c r="K635" i="3"/>
  <c r="J669" i="3"/>
  <c r="J789" i="3"/>
  <c r="H187" i="1"/>
  <c r="H284" i="1" s="1"/>
  <c r="K211" i="1"/>
  <c r="K213" i="1" s="1"/>
  <c r="J213" i="1"/>
  <c r="J382" i="1"/>
  <c r="J397" i="1" s="1"/>
  <c r="H810" i="3"/>
  <c r="H152" i="1"/>
  <c r="H154" i="1" s="1"/>
  <c r="I539" i="1"/>
  <c r="I208" i="3"/>
  <c r="K191" i="3"/>
  <c r="K208" i="3" s="1"/>
  <c r="K498" i="3"/>
  <c r="K814" i="3"/>
  <c r="J820" i="3"/>
  <c r="I1128" i="3"/>
  <c r="I550" i="1"/>
  <c r="K190" i="1"/>
  <c r="K208" i="1" s="1"/>
  <c r="J208" i="1"/>
  <c r="J284" i="1" s="1"/>
  <c r="H373" i="1"/>
  <c r="J214" i="2"/>
  <c r="K212" i="2"/>
  <c r="J318" i="2"/>
  <c r="K286" i="3"/>
  <c r="J99" i="1"/>
  <c r="K491" i="2"/>
  <c r="K496" i="2" s="1"/>
  <c r="J496" i="2"/>
  <c r="J536" i="2" s="1"/>
  <c r="H22" i="3"/>
  <c r="H336" i="2"/>
  <c r="K386" i="3"/>
  <c r="K424" i="3" s="1"/>
  <c r="J424" i="3"/>
  <c r="I769" i="3"/>
  <c r="I827" i="3" s="1"/>
  <c r="K506" i="2"/>
  <c r="K508" i="2" s="1"/>
  <c r="J508" i="2"/>
  <c r="H188" i="3"/>
  <c r="K350" i="3"/>
  <c r="K566" i="3" s="1"/>
  <c r="H1119" i="3"/>
  <c r="I339" i="2"/>
  <c r="J498" i="3"/>
  <c r="J373" i="1"/>
  <c r="K354" i="1"/>
  <c r="K373" i="1" s="1"/>
  <c r="J286" i="3"/>
  <c r="H87" i="3"/>
  <c r="H321" i="3" s="1"/>
  <c r="J136" i="1"/>
  <c r="K133" i="2"/>
  <c r="K146" i="2" s="1"/>
  <c r="J146" i="2"/>
  <c r="K282" i="1"/>
  <c r="K7" i="3"/>
  <c r="J22" i="3"/>
  <c r="K798" i="3"/>
  <c r="K800" i="3" s="1"/>
  <c r="J800" i="3"/>
  <c r="H383" i="3"/>
  <c r="K342" i="3"/>
  <c r="I11" i="1"/>
  <c r="K697" i="2"/>
  <c r="K502" i="3"/>
  <c r="K532" i="3" s="1"/>
  <c r="H115" i="2"/>
  <c r="H198" i="2" s="1"/>
  <c r="K409" i="2"/>
  <c r="K459" i="2" s="1"/>
  <c r="J459" i="2"/>
  <c r="K386" i="2"/>
  <c r="J405" i="2"/>
  <c r="I810" i="3"/>
  <c r="K803" i="3"/>
  <c r="K810" i="3" s="1"/>
  <c r="K230" i="1"/>
  <c r="J256" i="2"/>
  <c r="K236" i="2"/>
  <c r="K256" i="2" s="1"/>
  <c r="I20" i="2"/>
  <c r="H208" i="1"/>
  <c r="K512" i="2"/>
  <c r="K513" i="2" s="1"/>
  <c r="J513" i="2"/>
  <c r="K577" i="3"/>
  <c r="K617" i="3" s="1"/>
  <c r="K823" i="3"/>
  <c r="K824" i="3" s="1"/>
  <c r="J824" i="3"/>
  <c r="F397" i="1"/>
  <c r="H146" i="2"/>
  <c r="H20" i="2"/>
  <c r="J282" i="1"/>
  <c r="H539" i="1"/>
  <c r="J539" i="2" l="1"/>
  <c r="I830" i="3"/>
  <c r="I1124" i="3" s="1"/>
  <c r="J400" i="1"/>
  <c r="I699" i="2"/>
  <c r="K339" i="2"/>
  <c r="K214" i="2"/>
  <c r="J699" i="2"/>
  <c r="H830" i="3"/>
  <c r="H1121" i="3" s="1"/>
  <c r="K11" i="1"/>
  <c r="H400" i="1"/>
  <c r="H542" i="1" s="1"/>
  <c r="I400" i="1"/>
  <c r="I545" i="1" s="1"/>
  <c r="I554" i="1" s="1"/>
  <c r="I558" i="1" s="1"/>
  <c r="K769" i="3"/>
  <c r="K827" i="3" s="1"/>
  <c r="H539" i="2"/>
  <c r="H699" i="2" s="1"/>
  <c r="K536" i="2"/>
  <c r="K820" i="3"/>
  <c r="J321" i="3"/>
  <c r="J830" i="3" s="1"/>
  <c r="J1124" i="3" s="1"/>
  <c r="J1136" i="3" s="1"/>
  <c r="J1140" i="3" s="1"/>
  <c r="F699" i="2"/>
  <c r="J542" i="1"/>
  <c r="K57" i="2"/>
  <c r="K198" i="2" s="1"/>
  <c r="K669" i="3"/>
  <c r="K20" i="2"/>
  <c r="K22" i="3"/>
  <c r="I1129" i="3"/>
  <c r="J1128" i="3"/>
  <c r="J1129" i="3" s="1"/>
  <c r="K45" i="1"/>
  <c r="K154" i="1" s="1"/>
  <c r="K87" i="3"/>
  <c r="K321" i="3" s="1"/>
  <c r="K830" i="3" s="1"/>
  <c r="K373" i="2"/>
  <c r="F400" i="1"/>
  <c r="F542" i="1" s="1"/>
  <c r="K400" i="1" l="1"/>
  <c r="K542" i="1" s="1"/>
  <c r="J1121" i="3"/>
  <c r="I1121" i="3"/>
  <c r="I1136" i="3"/>
  <c r="I1140" i="3" s="1"/>
  <c r="K1121" i="3"/>
  <c r="K539" i="2"/>
  <c r="K699" i="2" s="1"/>
  <c r="I542" i="1"/>
</calcChain>
</file>

<file path=xl/sharedStrings.xml><?xml version="1.0" encoding="utf-8"?>
<sst xmlns="http://schemas.openxmlformats.org/spreadsheetml/2006/main" count="2449" uniqueCount="1132">
  <si>
    <t>Louisville Gas &amp; Electric Compmpany - Electric ONLY</t>
  </si>
  <si>
    <t>Merged Company Estimate - Used KY Rates, No TNS for Steam and Other production, with TNS for everything else</t>
  </si>
  <si>
    <t>Actual Plant Cost</t>
  </si>
  <si>
    <t>Split Co Rates</t>
  </si>
  <si>
    <t>Merged Co Rates</t>
  </si>
  <si>
    <t>Description</t>
  </si>
  <si>
    <t>Utility Account Number</t>
  </si>
  <si>
    <t>Merged Rates</t>
  </si>
  <si>
    <t>Difference</t>
  </si>
  <si>
    <t>Annualized Split Co</t>
  </si>
  <si>
    <t>Annualized Merged Co</t>
  </si>
  <si>
    <t>Intangible Plant</t>
  </si>
  <si>
    <t>LGE-130300-Misc Intang Plant-Softwa</t>
  </si>
  <si>
    <t>LGE-130332-DSM Cloud NonCurrnt</t>
  </si>
  <si>
    <t>LGE-130342-DSM Cloud Prepaids</t>
  </si>
  <si>
    <t>Total Intangible Plant</t>
  </si>
  <si>
    <t>Steam Production Plant</t>
  </si>
  <si>
    <t>Structures and Improvements</t>
  </si>
  <si>
    <t>LGE-131100-Distribution Dr ECR 2011</t>
  </si>
  <si>
    <t>LGE-131100-Distribution Drive</t>
  </si>
  <si>
    <t>LGE-131100-MC Unit 1 Struc ECR 2011</t>
  </si>
  <si>
    <t>LGE-131100-MC Unit 2 SO2 ECR 2011</t>
  </si>
  <si>
    <t>LGE-131100-MC Unit 2 Struc ECR 2011</t>
  </si>
  <si>
    <t>LGE-131100-MC Unit 2 Struct ISOCR</t>
  </si>
  <si>
    <t>LGE-131100-MC Unit 4 Struc</t>
  </si>
  <si>
    <t>LGE-131100-MC Unit 4 Struc ECR 2011</t>
  </si>
  <si>
    <t>LGE-131100-Mill Creek 3 ECR 2011</t>
  </si>
  <si>
    <t>LGE-131100-Mill Creek Unit 1 SO2-St</t>
  </si>
  <si>
    <t>LGE-131100-Mill Creek Unit 1 Struct</t>
  </si>
  <si>
    <t>LGE-131100-Mill Creek Unit 2 SO2-St</t>
  </si>
  <si>
    <t>LGE-131100-Mill Creek Unit 2 Struct</t>
  </si>
  <si>
    <t>LGE-131100-Mill Creek Unit 3 SO2-St</t>
  </si>
  <si>
    <t>LGE-131100-Mill Creek Unit 3 Struct</t>
  </si>
  <si>
    <t>LGE-131100-Mill Creek Unit 4 SO2-St</t>
  </si>
  <si>
    <t>LGE-131100-Mill Creek3 SO2 ECR 2011</t>
  </si>
  <si>
    <t>LGE-131100-Mill Creek4 SO2 ECR 2011</t>
  </si>
  <si>
    <t>LGE-131100-TC Training Center Struc</t>
  </si>
  <si>
    <t>LGE-131100-TC Unit 1 Struc</t>
  </si>
  <si>
    <t>LGE-131100-TC Unit 2 Struc</t>
  </si>
  <si>
    <t>LGE-131100-TC Unit 2 Struc ECR 2009</t>
  </si>
  <si>
    <t>LGE-131100-TC2 Struc ECR 2009 P25</t>
  </si>
  <si>
    <t>LGE-131100-TC2 Struc ECR2009-151116</t>
  </si>
  <si>
    <t>LGE-131100-TC2 Struc ECR2009-151117</t>
  </si>
  <si>
    <t>LGE-131100-TC2 Struc ECR2009-151118</t>
  </si>
  <si>
    <t>LGE-131100-Trimble Unit 1 SO2-Struc</t>
  </si>
  <si>
    <t>LGE-131100-Trimble Unit 2 FGD-Struc</t>
  </si>
  <si>
    <t>Total Steam Structures and Improvements</t>
  </si>
  <si>
    <t>Boiler Plant Equipment</t>
  </si>
  <si>
    <t>LGE-131200-MC Unit 1 Boil</t>
  </si>
  <si>
    <t>LGE-131200-MC Unit 1 Boil ECR 2011</t>
  </si>
  <si>
    <t>LGE-131200-MC Unit 2 Boil</t>
  </si>
  <si>
    <t>LGE-131200-MC Unit 2 Boil ECR 2011</t>
  </si>
  <si>
    <t>LGE-131200-MC Unit 2 Boil ISOCR</t>
  </si>
  <si>
    <t>LGE-131200-MC Unit 2 SO2 ECR 2011</t>
  </si>
  <si>
    <t>LGE-131200-MC Unit 2 SO2 ECR 2016</t>
  </si>
  <si>
    <t>LGE-131200-MC Unit 3 Boil</t>
  </si>
  <si>
    <t>LGE-131200-MC Unit 3 Boil ECR 2011</t>
  </si>
  <si>
    <t>LGE-131200-MC Unit 3 SO2 ECR 2011</t>
  </si>
  <si>
    <t>LGE-131200-MC Unit 3 SO2 ECR 2016</t>
  </si>
  <si>
    <t>LGE-131200-MC Unit 4 Boil</t>
  </si>
  <si>
    <t>LGE-131200-MC Unit 4 Boil ECR 2011</t>
  </si>
  <si>
    <t>LGE-131200-MC Unit 4 Boil ECR 2016</t>
  </si>
  <si>
    <t>LGE-131200-MC4 Boil ECR 2011-135120</t>
  </si>
  <si>
    <t>LGE-131200-MC4 Boil ECR 2016-152381</t>
  </si>
  <si>
    <t>LGE-131200-MC4 Boil ECR 2016-160433</t>
  </si>
  <si>
    <t>LGE-131200-MC4 Boil ECR 2020-152966</t>
  </si>
  <si>
    <t>LGE-131200-MC4 Boil ECR 2020-162230</t>
  </si>
  <si>
    <t>LGE-131200-MC4 SO2 Boil</t>
  </si>
  <si>
    <t>LGE-131200-MC4 SO2 Boil ECR 2009</t>
  </si>
  <si>
    <t>LGE-131200-MC4 SO2 Boil ECR 2011</t>
  </si>
  <si>
    <t>LGE-131200-MC4 SO2 Boil ECR 2016</t>
  </si>
  <si>
    <t>LGE-131200-MC4 SO2 ECR 2009-159894</t>
  </si>
  <si>
    <t>LGE-131200-Mill Creek Unit 1 SO2 Bo</t>
  </si>
  <si>
    <t>LGE-131200-Mill Creek Unit 2 SO2 Bo</t>
  </si>
  <si>
    <t>LGE-131200-Mill Creek Unit 3 SO2 Bo</t>
  </si>
  <si>
    <t>LGE-131200-TC 2 FGD Boil</t>
  </si>
  <si>
    <t>LGE-131200-TC Unit 1 Boil</t>
  </si>
  <si>
    <t>LGE-131200-TC Unit 1 Boil ECR 2009</t>
  </si>
  <si>
    <t>LGE-131200-TC Unit 1 Boil ECR 2011</t>
  </si>
  <si>
    <t>LGE-131200-TC Unit 2 Boil</t>
  </si>
  <si>
    <t>LGE-131200-TC Unit 2 Boil ECR 2009</t>
  </si>
  <si>
    <t>LGE-131200-TC Unit 2 Boil ECR 2016</t>
  </si>
  <si>
    <t>LGE-131200-TC2 Boil ECR 2009 P24</t>
  </si>
  <si>
    <t>LGE-131200-TC2 Boil ECR 2009 P25</t>
  </si>
  <si>
    <t>LGE-131200-TC1 SO2 Boil</t>
  </si>
  <si>
    <t>LGE-131200-TC1 SO2 Boil ECR 2016</t>
  </si>
  <si>
    <t>LGE-131200-TC2 Boil ECR2009-151118</t>
  </si>
  <si>
    <t>LGE-131200-TC2 Boil ECR2009-151119</t>
  </si>
  <si>
    <t>LGE-131200-TC2 Boil ECR2009-159091</t>
  </si>
  <si>
    <t>LGE-131200-TC2 Boil ECR2009-159093L</t>
  </si>
  <si>
    <t>LGE-131200-TC2 Boil ECR2020-152967</t>
  </si>
  <si>
    <t>Total Boiler Plant Equipment</t>
  </si>
  <si>
    <t>Boiler Plant Equipment - Ash Ponds</t>
  </si>
  <si>
    <t>LGE-131200-MC Unit 1 Boil-Ash Pond</t>
  </si>
  <si>
    <t>LGE-131200-MC Unit 3 Boil-Ash Pond</t>
  </si>
  <si>
    <t>LGE-131200-TC Unit 1 Boil-Ash Pond</t>
  </si>
  <si>
    <t>LGE-131200-TC Unit 2 - Ash Pond Gyp</t>
  </si>
  <si>
    <t>LGE-131200-TC2 Boil ECR 2009-Ash Po</t>
  </si>
  <si>
    <t>Total Boiler Plant Equipment - Ash Ponds</t>
  </si>
  <si>
    <t>Turbogenerator Units</t>
  </si>
  <si>
    <t>LGE-131400-MC Unit 2 Turbog ISOCR</t>
  </si>
  <si>
    <t>LGE-131400-Mill Creek Unit 1Turboge</t>
  </si>
  <si>
    <t>LGE-131400-Mill Creek Unit 2 Turbog</t>
  </si>
  <si>
    <t>LGE-131400-Mill Creek Unit 3 Turbog</t>
  </si>
  <si>
    <t>LGE-131400-Mill Creek Unit 4 Turbog</t>
  </si>
  <si>
    <t>LGE-131400-Trimble Unit 1 Turbogene</t>
  </si>
  <si>
    <t>LGE-131400-Trimble Unit 2 Turbogene</t>
  </si>
  <si>
    <t>Total Turbogenerator Units</t>
  </si>
  <si>
    <t>Accessory Electric Equipment</t>
  </si>
  <si>
    <t>LGE-131500-MC Unit 1 Acc ECR 2011</t>
  </si>
  <si>
    <t>LGE-131500-MC Unit 2 Acc ECR 2011</t>
  </si>
  <si>
    <t>LGE-131500-MC Unit 2 Access ISOCR</t>
  </si>
  <si>
    <t>LGE-131500-MC Unit 2 SO2 ECR 2011</t>
  </si>
  <si>
    <t>LGE-131500-MC Unit 3 Acc ECR 2011</t>
  </si>
  <si>
    <t>LGE-131500-Mill Creek 4 ECR 2011</t>
  </si>
  <si>
    <t>LGE-131500-Mill Creek Unit 1 Access</t>
  </si>
  <si>
    <t>LGE-131500-Mill Creek Unit 1 SO2 Ac</t>
  </si>
  <si>
    <t>LGE-131500-Mill Creek Unit 2 Access</t>
  </si>
  <si>
    <t>LGE-131500-Mill Creek Unit 2 SO2 Ac</t>
  </si>
  <si>
    <t>LGE-131500-Mill Creek Unit 3 Access</t>
  </si>
  <si>
    <t>LGE-131500-Mill Creek Unit 3 SO2 Ac</t>
  </si>
  <si>
    <t>LGE-131500-Mill Creek Unit 4 Access</t>
  </si>
  <si>
    <t>LGE-131500-Mill Creek Unit 4 SO2 Ac</t>
  </si>
  <si>
    <t>LGE-131500-Mill Crk #3 SO2 ECR 2011</t>
  </si>
  <si>
    <t>LGE-131500-Mill Crk #4 SO2 ECR 2011</t>
  </si>
  <si>
    <t>LGE-131500-TC Unit 2 Acce</t>
  </si>
  <si>
    <t>LGE-131500-TC Unit 2 Acce ECR 2009</t>
  </si>
  <si>
    <t>LGE-131500-TC2 Acce ECR 2009-151116</t>
  </si>
  <si>
    <t>LGE-131500-TC2 Acce ECR 2009-151117</t>
  </si>
  <si>
    <t>LGE-131500-TC2 Acce ECR 2009-151118</t>
  </si>
  <si>
    <t>LGE-131500-Trimble 1 Acc ECR 2011</t>
  </si>
  <si>
    <t>LGE-131500-Trimble Unit 1 Accessory</t>
  </si>
  <si>
    <t>LGE-131500-Trimble Unit 1 SO2 Acces</t>
  </si>
  <si>
    <t>Total Accessory Electric Equipment</t>
  </si>
  <si>
    <t>Miscellaneous Power Plant Equipment</t>
  </si>
  <si>
    <t>LGE-131600-Distribution Dr ECR 2011</t>
  </si>
  <si>
    <t>LGE-131600-Distribution Drive</t>
  </si>
  <si>
    <t>LGE-131600-MC Unit 1 Misc ECR 2011</t>
  </si>
  <si>
    <t>LGE-131600-MC Unit 2 Misc ECR 2011</t>
  </si>
  <si>
    <t>LGE-131600-MC Unit 2 Misc ISOCR</t>
  </si>
  <si>
    <t>LGE-131600-Mill Creek #4 ECR 2011</t>
  </si>
  <si>
    <t>LGE-131600-Mill Creek Unit 1 Misc P</t>
  </si>
  <si>
    <t>LGE-131600-Mill Creek Unit 2 Misc.</t>
  </si>
  <si>
    <t>LGE-131600-Mill Creek Unit 3 Misc.</t>
  </si>
  <si>
    <t>LGE-131600-Mill Creek Unit 4 Misc.</t>
  </si>
  <si>
    <t>LGE-131600-Mill Creek Unit 4 SO2 Mi</t>
  </si>
  <si>
    <t>LGE-131600-Trimble Unit 1 Misc. Pow</t>
  </si>
  <si>
    <t>LGE-131600-Trimble Unit 2 Misc. Pow</t>
  </si>
  <si>
    <t>Total Miscellaneous Plant Equipment</t>
  </si>
  <si>
    <t>Total Steam Production Plant (See Reconciliation at end of file)</t>
  </si>
  <si>
    <t>Hydroelectric Production Plant</t>
  </si>
  <si>
    <t>LGE-133100-Ohio Falls Non-Project</t>
  </si>
  <si>
    <t>LGE-133100-Ohio Falls Project 289</t>
  </si>
  <si>
    <t>LGE-133200-Ohio Falls Project 289</t>
  </si>
  <si>
    <t>LGE-133300-Ohio Falls Project 289</t>
  </si>
  <si>
    <t>LGE-133400-Ohio Falls Project 289</t>
  </si>
  <si>
    <t>LGE-133500-Ohio Falls Non-Project</t>
  </si>
  <si>
    <t>LGE-133500-Ohio Falls Project 289</t>
  </si>
  <si>
    <t>LGE-133600-Ohio Falls Non-Project</t>
  </si>
  <si>
    <t>LGE-133600-Ohio Falls Project 289</t>
  </si>
  <si>
    <t>Total Hydroelectric Production Plant</t>
  </si>
  <si>
    <t>Other Production Plant</t>
  </si>
  <si>
    <t>LGE-134100-Cane Run 11- Structures</t>
  </si>
  <si>
    <t>LGE-134100-Cane Run 7 Structures</t>
  </si>
  <si>
    <t>LGE-134100-EWB 5 Structures and Imp</t>
  </si>
  <si>
    <t>LGE-134100-EWB 6 Structures and Imp</t>
  </si>
  <si>
    <t>LGE-134100-EWB 7 Structures and Imp</t>
  </si>
  <si>
    <t>LGE-134100-Paddys GT - 12 Structure</t>
  </si>
  <si>
    <t>LGE-134100-PR 13 Structures and Imp</t>
  </si>
  <si>
    <t>LGE-134100-TC 10 Structures and Imp</t>
  </si>
  <si>
    <t>LGE-134100-TC 5 Structures and Impr</t>
  </si>
  <si>
    <t>LGE-134100-TC 6 Structures and Impr</t>
  </si>
  <si>
    <t>LGE-134100-TC 7 Structures and Impr</t>
  </si>
  <si>
    <t>LGE-134100-TC 8 Structures and Impr</t>
  </si>
  <si>
    <t>LGE-134100-TC9 Structures and Impro</t>
  </si>
  <si>
    <t>LGE-134100-Zorn - Structurses &amp; Imp</t>
  </si>
  <si>
    <t>Total Structures and Improvements</t>
  </si>
  <si>
    <t>Fuel Holders, Producers, and Accessories</t>
  </si>
  <si>
    <t>LGE-134200-Cane Run 11-Fuel Holder</t>
  </si>
  <si>
    <t>LGE-134200-Cane Run 7 Fuel Holders</t>
  </si>
  <si>
    <t>LGE-134200-EWB 5 Fuel Holders, Prod</t>
  </si>
  <si>
    <t>LGE-134200-EWB 6 Fuel Holders, Prod</t>
  </si>
  <si>
    <t>LGE-134200-EWB 7 Fuel Holders, Prod</t>
  </si>
  <si>
    <t>LGE-134200-Paddys GT - 11 Fuel Hold</t>
  </si>
  <si>
    <t>LGE-134200-Paddys GT - 12 Fuel Hold</t>
  </si>
  <si>
    <t>LGE-134200-PR 13 Fuel Holders, Prod</t>
  </si>
  <si>
    <t>LGE-134200-TC 10 Fuel Holders, Prod</t>
  </si>
  <si>
    <t>LGE-134200-TC 5 Fuel Holders, Produ</t>
  </si>
  <si>
    <t>LGE-134200-TC 6 Fuel Holders, Produ</t>
  </si>
  <si>
    <t>LGE-134200-TC 7 Fuel Holders, Produ</t>
  </si>
  <si>
    <t>LGE-134200-TC 8 Fuel Holders, Produ</t>
  </si>
  <si>
    <t>LGE-134200-TC 9 Fuel Holders, Produ</t>
  </si>
  <si>
    <t>LGE-134200-Zorn - Fuel Holders, Pro</t>
  </si>
  <si>
    <t>LGE-134200-Cane Run PIPELINE FUEL</t>
  </si>
  <si>
    <t>LGE-134200-TRIMBLE CT PIPELINE FUEL</t>
  </si>
  <si>
    <t>LGE-134200-Paddys Run CT Pipeline</t>
  </si>
  <si>
    <t>Total Fuel Holders, Producers, and Accessories</t>
  </si>
  <si>
    <t>Fuel Holders, Producers, and Accessories - Line Inspections</t>
  </si>
  <si>
    <t>LGE-134230-Cane Run PIPELINE ILI</t>
  </si>
  <si>
    <t>LGE-134230-TRIMBLE CT ILI</t>
  </si>
  <si>
    <t>Total Fuel Holders, Producers, and Accessories - Line Inspections</t>
  </si>
  <si>
    <t>Prime Movers</t>
  </si>
  <si>
    <t>LGE-134300-Cane Run 11-Prime Mover</t>
  </si>
  <si>
    <t>LGE-134300-Cane Run 7 Prime Mover</t>
  </si>
  <si>
    <t>LGE-134300-EWB 5 Prime Movers</t>
  </si>
  <si>
    <t>LGE-134300-EWB 6 Prime Movers</t>
  </si>
  <si>
    <t>LGE-134300-EWB 7 Prime Movers</t>
  </si>
  <si>
    <t>LGE-134300-Paddys GT - 11 Prime Mov</t>
  </si>
  <si>
    <t>LGE-134300-Paddys GT - 12 Prime Mov</t>
  </si>
  <si>
    <t>LGE-134300-PR 13 Prime Movers</t>
  </si>
  <si>
    <t>LGE-134300-TC 10 Prime Movers</t>
  </si>
  <si>
    <t>LGE-134300-TC 5 Prime Movers</t>
  </si>
  <si>
    <t>LGE-134300-TC 6 Prime Movers</t>
  </si>
  <si>
    <t>LGE-134300-TC 7 Prime Movers</t>
  </si>
  <si>
    <t>LGE-134300-TC 8 Prime Movers</t>
  </si>
  <si>
    <t>LGE-134300-TC 9 Prime Movers</t>
  </si>
  <si>
    <t>Total Prime Movers</t>
  </si>
  <si>
    <t>Generators</t>
  </si>
  <si>
    <t>LGE-134400-Cane Run 11- Generators</t>
  </si>
  <si>
    <t>LGE-134400-Cane Run 7- Generators</t>
  </si>
  <si>
    <t>LGE-134400-EWB 5 Generators</t>
  </si>
  <si>
    <t>LGE-134400-EWB 6 Generators</t>
  </si>
  <si>
    <t>LGE-134400-EWB 7 Generators</t>
  </si>
  <si>
    <t>LGE-134400-Paddys GT - 11 Generator</t>
  </si>
  <si>
    <t>LGE-134400-Paddys GT - 12 Generator</t>
  </si>
  <si>
    <t>LGE-134400-PR 13 Generators</t>
  </si>
  <si>
    <t>LGE-134400-TC 10 Generators</t>
  </si>
  <si>
    <t>LGE-134400-TC 5 Generators</t>
  </si>
  <si>
    <t>LGE-134400-TC 6 Generators</t>
  </si>
  <si>
    <t>LGE-134400-TC 7 Generators</t>
  </si>
  <si>
    <t>LGE-134400-TC 8 Generators</t>
  </si>
  <si>
    <t>LGE-134400-TC 9 Generators</t>
  </si>
  <si>
    <t>LGE-134400-Zorn - Generators</t>
  </si>
  <si>
    <t>Total Generators</t>
  </si>
  <si>
    <t>LGE-134500-Cane Run 11- Accessory</t>
  </si>
  <si>
    <t>LGE-134500-Cane Run 7- Accessory</t>
  </si>
  <si>
    <t>LGE-134500-EWB 5 Accessory Electric</t>
  </si>
  <si>
    <t>LGE-134500-EWB 6 Acessory Electric</t>
  </si>
  <si>
    <t>LGE-134500-EWB 7 Acessory Electric</t>
  </si>
  <si>
    <t>LGE-134500-Paddys GT - 11 Accessory</t>
  </si>
  <si>
    <t>LGE-134500-Paddys GT - 12 Accessory</t>
  </si>
  <si>
    <t>LGE-134500-PR 13 Accessory Electric</t>
  </si>
  <si>
    <t>LGE-134500-TC 10 Accessory Electric</t>
  </si>
  <si>
    <t>LGE-134500-TC 5 Accessory Electric</t>
  </si>
  <si>
    <t>LGE-134500-TC 6 Accessory Electric</t>
  </si>
  <si>
    <t>LGE-134500-TC 7 Accessory Electric</t>
  </si>
  <si>
    <t>LGE-134500-TC 8 Accessory Electric</t>
  </si>
  <si>
    <t>LGE-134500-TC 9 Acessory Electric E</t>
  </si>
  <si>
    <t>LGE-134500-Zorn - Accessory Electri</t>
  </si>
  <si>
    <t>LGE-134600-Cane Run 7- Misc Power</t>
  </si>
  <si>
    <t>LGE-134600-EWB 5 Misc Power Plant E</t>
  </si>
  <si>
    <t>LGE-134600-EWB 6 Misc Power Plant E</t>
  </si>
  <si>
    <t>LGE-134600-EWB 7 Misc Power Plant E</t>
  </si>
  <si>
    <t>LGE-134600-Paddys GT - 11 Misc. Pow</t>
  </si>
  <si>
    <t>LGE-134600-Paddys GT - 12 mIsc. Pow</t>
  </si>
  <si>
    <t>LGE-134600-PR 13 Misc Power Plant E</t>
  </si>
  <si>
    <t>LGE-134600-TC 10 Misc. Power Plant</t>
  </si>
  <si>
    <t>LGE-134600-TC 5 Misc. Power Plant E</t>
  </si>
  <si>
    <t>LGE-134600-TC 7 Misc. Power Plant E</t>
  </si>
  <si>
    <t>LGE-134600-TC 8 Misc. Power Plant E</t>
  </si>
  <si>
    <t>LGE-134600-TC 9 Misc. Power Plant E</t>
  </si>
  <si>
    <t>LGE-134600-Zorn - Misc. Power Plant</t>
  </si>
  <si>
    <t>Total Miscellaneous Power Plant Equipment</t>
  </si>
  <si>
    <t>Total Other Production Plant</t>
  </si>
  <si>
    <t>Other Production Plant - Solar</t>
  </si>
  <si>
    <t>LGE-134100-EWB Solar Struc and Imp</t>
  </si>
  <si>
    <t>LGE-134100-Simp Solar A1 Struc &amp; Im</t>
  </si>
  <si>
    <t>LGE-134100-Simp Solar A2 Struc &amp; Im</t>
  </si>
  <si>
    <t>LGE-134400-Bus Solar Generator-Arch</t>
  </si>
  <si>
    <t>LGE-134400-EWB Solar Generators</t>
  </si>
  <si>
    <t>LGE-134400-Simp Solar A1 Generators</t>
  </si>
  <si>
    <t>LGE-134400-Simp Solar A2 Generators</t>
  </si>
  <si>
    <t>LGE-134400-Simp Solar A3 Generators</t>
  </si>
  <si>
    <t>LGE-134400-Simp Solar A4 Generators</t>
  </si>
  <si>
    <t>LGE-134400-Simp Solar A5 Generators</t>
  </si>
  <si>
    <t>LGE-134500-Bus Solar Acc Elec-Archd</t>
  </si>
  <si>
    <t>LGE-134500-EWB Solar Acessory Elec</t>
  </si>
  <si>
    <t>LGE-134500-Simp Solar A1 Acces Elec</t>
  </si>
  <si>
    <t>LGE-134500-Simp Solar A2 Acces Elec</t>
  </si>
  <si>
    <t>Miscellaneous PowerPlant Equipment</t>
  </si>
  <si>
    <t>LGE-134600-EWB Solar Misc Pwr Plt</t>
  </si>
  <si>
    <t>LGE-134600-Simp Solar A1 Misc Pwr P</t>
  </si>
  <si>
    <t>LGE-134600-Simp Solar A2 Misc Pwr P</t>
  </si>
  <si>
    <t>Total Miscellaneous PowerPlant Equipment</t>
  </si>
  <si>
    <t>Total Other Production Plant - Solar</t>
  </si>
  <si>
    <t>Other Production Plant - Wind</t>
  </si>
  <si>
    <t>LGE-134400-EWB Wind Generators</t>
  </si>
  <si>
    <t>Total Generators - Wind</t>
  </si>
  <si>
    <t>Total Other Production Plant - Wind</t>
  </si>
  <si>
    <t>Transmission Plant</t>
  </si>
  <si>
    <t>LGE-135010- IN Elec Transmission -</t>
  </si>
  <si>
    <t>LGE-135010- KY Elec Transmission -</t>
  </si>
  <si>
    <t>LGE-135210- IN Elec Transmission -</t>
  </si>
  <si>
    <t>LGE-135210- KY Elec Transmission -</t>
  </si>
  <si>
    <t>LGE-135210-TC Sw. Station - Substat</t>
  </si>
  <si>
    <t>LGE-135220-Struct &amp; Improve-System</t>
  </si>
  <si>
    <t>LGE-135310- IN Elec Transmission -</t>
  </si>
  <si>
    <t>LGE-135310- KY Elec Transmission -</t>
  </si>
  <si>
    <t>LGE-135310-TC Sw. Station - Substat</t>
  </si>
  <si>
    <t>LGE-135310-TC Unit 1 - Trans. - Sub</t>
  </si>
  <si>
    <t>LGE-135320-Station Equip System</t>
  </si>
  <si>
    <t>LGE-135400- IN Elec Transmission -</t>
  </si>
  <si>
    <t>LGE-135400- KY Elec Transmission -</t>
  </si>
  <si>
    <t>LGE-135500- IN Elec Transmission -</t>
  </si>
  <si>
    <t>LGE-135500- KY Elec Transmission -</t>
  </si>
  <si>
    <t>LGE-135600- IN Elec Transmission -</t>
  </si>
  <si>
    <t>LGE-135600- KY Elec Transmission -</t>
  </si>
  <si>
    <t>LGE-135700-Electric Transmission -</t>
  </si>
  <si>
    <t>LGE-135800-Electric Transmission -</t>
  </si>
  <si>
    <t>Total Transmission Plant</t>
  </si>
  <si>
    <t>Distribution Plant</t>
  </si>
  <si>
    <t>LGE-136100-Electric Distribution Su</t>
  </si>
  <si>
    <t>LGE-136200- KY Elect Dist Substati</t>
  </si>
  <si>
    <t>LGE-136400-Electric Dist - DSHARP</t>
  </si>
  <si>
    <t>LGE-136400-Electric Distribution -</t>
  </si>
  <si>
    <t>LGE-136500-Electric Dist - DSHARP</t>
  </si>
  <si>
    <t>LGE-136500-Electric Distribution -</t>
  </si>
  <si>
    <t>LGE-136600-Electric Distribution -</t>
  </si>
  <si>
    <t>LGE-136700-Electric Dist - DSHARP</t>
  </si>
  <si>
    <t>LGE-136700-Electric Distribution -</t>
  </si>
  <si>
    <t>LGE-136800-Line Transformers</t>
  </si>
  <si>
    <t>LGE-136910-Electric Distribution -</t>
  </si>
  <si>
    <t>LGE-136920-Electric Distribution -</t>
  </si>
  <si>
    <t>LGE-137000-Meters</t>
  </si>
  <si>
    <t>LGE-137001- AMS Meters</t>
  </si>
  <si>
    <t>LGE-137011- AMI Meters</t>
  </si>
  <si>
    <t>LGE-137020-Meters - CT and PT</t>
  </si>
  <si>
    <t>LGE-137101 KY Install Charging Sta</t>
  </si>
  <si>
    <t>LGE-137310-Electric Distribution -</t>
  </si>
  <si>
    <t>LGE-137320-Electric Distribution -</t>
  </si>
  <si>
    <t>Total Distribution Plant (See Reconciliation at end of file)</t>
  </si>
  <si>
    <t>General Plant</t>
  </si>
  <si>
    <t>Transportation Equipment</t>
  </si>
  <si>
    <t>LGE-139220-Transportation  - Traile</t>
  </si>
  <si>
    <t>LGE-139200 - Cars &amp; Light Trucks-</t>
  </si>
  <si>
    <t>LGE-139210 - Heavy Trucks &amp; Other-</t>
  </si>
  <si>
    <t>Total Transportation Equipment</t>
  </si>
  <si>
    <t>Tools, Shop, and Garage Equipment</t>
  </si>
  <si>
    <t>LGE-139400-Tools, Shop, and Garage</t>
  </si>
  <si>
    <t>Total Tools, Shop, and Garage Equipment</t>
  </si>
  <si>
    <t>Power Operated Equipment</t>
  </si>
  <si>
    <t>LGE-139610-Power Op Equip-Lg Mach-</t>
  </si>
  <si>
    <t>LGE-139620-Power Op Equip-Other</t>
  </si>
  <si>
    <t>Total Power Operated Equipment</t>
  </si>
  <si>
    <t>Communication Eequipment</t>
  </si>
  <si>
    <t>LGE-139720- DSM Equipment</t>
  </si>
  <si>
    <t>Total Communication Equipment</t>
  </si>
  <si>
    <t xml:space="preserve">Total General Plant </t>
  </si>
  <si>
    <t>Total Depreciable Plant</t>
  </si>
  <si>
    <t>New Depreciation Groups Added to Address FERC 898 Changes</t>
  </si>
  <si>
    <t>LGE-1315101-Steam Personal Comp</t>
  </si>
  <si>
    <t>LGE-13151-Steam Non Pc Comp Eq</t>
  </si>
  <si>
    <t>LGE-1315201-Steam Cloud SW NC</t>
  </si>
  <si>
    <t>LGE-1315202-Steam Cloud SW PP</t>
  </si>
  <si>
    <t>LGE-13152-Steam Computer SW</t>
  </si>
  <si>
    <t>LGE-1315301-Steam Comm Radio,Tel</t>
  </si>
  <si>
    <t>LGE-13153-Steam Micro,Fiber,Other</t>
  </si>
  <si>
    <t>LGE-1334101-Hydro Personal Comp</t>
  </si>
  <si>
    <t>LGE-13341-Hydro Non PC Comp Eq</t>
  </si>
  <si>
    <t>LGE-1334201-Hydro Cloud SW NC</t>
  </si>
  <si>
    <t>LGE-1334202-Hydro Cloud SW PP</t>
  </si>
  <si>
    <t>LGE-13342-Hydro Computer SW</t>
  </si>
  <si>
    <t>LGE-1334301-Hydro CommRadio,Tele</t>
  </si>
  <si>
    <t>LGE-13343-Hydro Micro,Fiber,Other</t>
  </si>
  <si>
    <t>LGE-1338101-Solar Cloud SW NC</t>
  </si>
  <si>
    <t>LGE-1338102-Solar Cloud SW PP</t>
  </si>
  <si>
    <t>LGE-133810-Solar Comp SW</t>
  </si>
  <si>
    <t>LGE-1338111-Solar Comm,Radio,Tele</t>
  </si>
  <si>
    <t>LGE-133811-Solar Micro,Fiber,Other</t>
  </si>
  <si>
    <t>LGE-133812-EWB Solar Misc PP Eq</t>
  </si>
  <si>
    <t>LGE-133812-Simp Solar A1 Misc PP E</t>
  </si>
  <si>
    <t>LGE-13381-EWB Solar Land</t>
  </si>
  <si>
    <t>LGE-13381-Mercer Solar Land</t>
  </si>
  <si>
    <t>LGE-13381-Simpson Solar ShareLand</t>
  </si>
  <si>
    <t>LGE-133823-EWB Wind Turbines</t>
  </si>
  <si>
    <t>LGE-13382-EWB Solar Struc and Impr</t>
  </si>
  <si>
    <t>LGE-13382-Simp Solar A1 Struc &amp; Imp</t>
  </si>
  <si>
    <t>LGE-13382-Simp Solar A2 Struc &amp; Imp</t>
  </si>
  <si>
    <t>LGE-1338301-Wind Personal Comp</t>
  </si>
  <si>
    <t>LGE-133830-Wind Non PC Comp Eq</t>
  </si>
  <si>
    <t>LGE-1338311-Wind Cloud SW NC</t>
  </si>
  <si>
    <t>LGE-1338312-Wind Cloud SW PP</t>
  </si>
  <si>
    <t>LGE-133831-Wind Computer SW</t>
  </si>
  <si>
    <t>LGE-1338321-Wind Comm Radio,Tele</t>
  </si>
  <si>
    <t>LGE-133832-Wind Micro,Fiber,Other</t>
  </si>
  <si>
    <t>LGE-13384-Bus Solar ArchD Panels</t>
  </si>
  <si>
    <t>LGE-13384-EWB Solar Panels</t>
  </si>
  <si>
    <t>LGE-13384-Marion Co Solar</t>
  </si>
  <si>
    <t>LGE-13384-Simp Solar A1 Panels</t>
  </si>
  <si>
    <t>LGE-13384-Simp Solar A2 Panels</t>
  </si>
  <si>
    <t>LGE-13384-Simp Solar A3 Panels</t>
  </si>
  <si>
    <t>LGE-13384-Simp Solar A4 Panels</t>
  </si>
  <si>
    <t>LGE-13384-Simp Solar A5 Panels</t>
  </si>
  <si>
    <t>LGE-13385-EWB Solar Collector Sys</t>
  </si>
  <si>
    <t>LGE-13385-Simp Solar A1 Coll Sys</t>
  </si>
  <si>
    <t>LGE-13385-Simp Solar A2 Coll Sys</t>
  </si>
  <si>
    <t>LGE-13386-EWB Solar GSU Transfor</t>
  </si>
  <si>
    <t>LGE-13387-Bus Solar ArchD Inverters</t>
  </si>
  <si>
    <t>LGE-13387-EWB Solar Inverters</t>
  </si>
  <si>
    <t>LGE-13387-Simp Solar A1 Inverters</t>
  </si>
  <si>
    <t>LGE-13387-Simp Solar A2 Inverters</t>
  </si>
  <si>
    <t>LGE-13388-Bus Solar ArchD Acc Elec</t>
  </si>
  <si>
    <t>LGE-13388-EWB Solar Other Acc Ele</t>
  </si>
  <si>
    <t>LGE-13388-Simp Solar A1 Acc Elec</t>
  </si>
  <si>
    <t>LGE-13388-Simp Solar A2 Acc Elec</t>
  </si>
  <si>
    <t>LGE-1338901-Solar Personal Comp</t>
  </si>
  <si>
    <t>LGE-13389-Solar Non PC Comp Eq</t>
  </si>
  <si>
    <t>LGE-1345101-OthProd Personal Comp</t>
  </si>
  <si>
    <t>LGE-13451-Oth Prod NonPC Comp Eq</t>
  </si>
  <si>
    <t>LGE-1345201-Othr Prod Cld SW NC</t>
  </si>
  <si>
    <t>LGE-1345202-Othr Prod Cloud SW PP</t>
  </si>
  <si>
    <t>LGE-13452-Other Prod Comp SW</t>
  </si>
  <si>
    <t>LGE-1345301-Oth ProdComRadio,Tel</t>
  </si>
  <si>
    <t>LGE-13453-Oth Prod Micro,Fiber,Othr</t>
  </si>
  <si>
    <t>LGE-1351101-Trans Personal Comp</t>
  </si>
  <si>
    <t>LGE-13511-Trans Non PC Compt Eq</t>
  </si>
  <si>
    <t>LGE-1351201-Trans Cloud SW NC</t>
  </si>
  <si>
    <t>LGE-1351202-Trans Cloud SW PP</t>
  </si>
  <si>
    <t>LGE-13512-PA Trans Computer SW</t>
  </si>
  <si>
    <t>LGE-13512-Trans Computer SW</t>
  </si>
  <si>
    <t>LGE-1351301-Trans CommRadio,Tele</t>
  </si>
  <si>
    <t>LGE-13513-Trans Micro,Fiber,Other</t>
  </si>
  <si>
    <t>LGE-1363101-Dist Personal Comp</t>
  </si>
  <si>
    <t>LGE-1363102-Dist Non PC Comp Eq DSM</t>
  </si>
  <si>
    <t>LGE-13631-Dist Non PC Computer Eq</t>
  </si>
  <si>
    <t>LGE-1363201-Dist Cloud Soft NC</t>
  </si>
  <si>
    <t>LGE-1363202-Dist Cloud Soft PP</t>
  </si>
  <si>
    <t>LGE-1363204-Cloud SW NonCur DSM</t>
  </si>
  <si>
    <t>LGE-1363205-Cloud SW Prepaid-DSM</t>
  </si>
  <si>
    <t>LGE-1363206-Dist Comp SW AMI</t>
  </si>
  <si>
    <t>LGE-1363206-Dist Comp SW AMI 182</t>
  </si>
  <si>
    <t>LGE-13632-Dist Computer Software</t>
  </si>
  <si>
    <t>LGE-1363301-Dist Comm Radio,Telep</t>
  </si>
  <si>
    <t>LGE-1363302-Comm Equip DSM</t>
  </si>
  <si>
    <t>LGE-1363303-Comm Equip AMI</t>
  </si>
  <si>
    <t>LGE-1363303-Comm Equip AMI 182</t>
  </si>
  <si>
    <t>LGE-13633-Dist Micro,Fiber,Other</t>
  </si>
  <si>
    <t>LGE-137011- AMI Meters 182</t>
  </si>
  <si>
    <t>LGE-1397101-KY Personal Computers</t>
  </si>
  <si>
    <t>LGE-13971-KY Non PC Computer Eq</t>
  </si>
  <si>
    <t>LGE-13971-PA Non PC Computer Eq</t>
  </si>
  <si>
    <t>LGE-1397201-KY Cloud SW Non Cur</t>
  </si>
  <si>
    <t>LGE-1397201-PA Cloud SW Non Cur</t>
  </si>
  <si>
    <t>LGE-1397202-KY Cloud Software PP</t>
  </si>
  <si>
    <t>LGE-1397202-PA Cloud Software PP</t>
  </si>
  <si>
    <t>LGE-13972-KY Computer Software</t>
  </si>
  <si>
    <t>LGE-13972-PA Computer Software</t>
  </si>
  <si>
    <t>LGE-1397301-Comm Eq Radio,Teleph</t>
  </si>
  <si>
    <t>LGE-13973-IN Microwave,Fiber,Other</t>
  </si>
  <si>
    <t>LGE-13973-KY Microwave,Fiber,Other</t>
  </si>
  <si>
    <t>Total New Depreciation Groups Added to Address FERC 898 Changes</t>
  </si>
  <si>
    <t>Nondepreciable Plant and Accounts Not Studied</t>
  </si>
  <si>
    <t>LGE-130100-Elect. Intagible Plant -</t>
  </si>
  <si>
    <t>LGE-131707-ARO Cost Steam (Eqp)</t>
  </si>
  <si>
    <t>LGE-131708-ARO Cost Steam (CCR)</t>
  </si>
  <si>
    <t>LGE-133020-Ohio Falls Non-Project</t>
  </si>
  <si>
    <t>LGE-133020-Ohio Falls Project 289</t>
  </si>
  <si>
    <t>LGE-133707-ARO Cost Hydro Prod (Eqp</t>
  </si>
  <si>
    <t>LGE-133813-Solar ARO Cost</t>
  </si>
  <si>
    <t>LGE-131105-Dist Drive - Future Use</t>
  </si>
  <si>
    <t>LGE-134705-ARO Cost Other Prod (L/B</t>
  </si>
  <si>
    <t>LGE-134707-ARO Cost Other Prod (Eqp</t>
  </si>
  <si>
    <t>LGE-135915-ARO Cost Transm (L/B)</t>
  </si>
  <si>
    <t>LGE-135917-ARO Cost Transm (Eqp)</t>
  </si>
  <si>
    <t>LGE-137405-ARO Cost Elec Dist (L/B)</t>
  </si>
  <si>
    <t>LGE-137407-ARO Cost Elec Dist (Eqp)</t>
  </si>
  <si>
    <t>LGE-131020-Steam-Land</t>
  </si>
  <si>
    <t>LGE-131020-Steam-MC 4 Land ECR 2016</t>
  </si>
  <si>
    <t>LGE-131020-Steam-TC 2 Land ECR 2009</t>
  </si>
  <si>
    <t>LGE-131020-TC 2 Land ECR2009-160932</t>
  </si>
  <si>
    <t>LGE-131020-TC 2 Land ECR2009-163984</t>
  </si>
  <si>
    <t>LGE-131020-TC 2 Land ECR2009-168855</t>
  </si>
  <si>
    <t>LGE-131026-Steam-Land ECR 2011</t>
  </si>
  <si>
    <t>LGE-131027-Steam-Land Future Use</t>
  </si>
  <si>
    <t>LGE-135020-IN Electric  Trans</t>
  </si>
  <si>
    <t>LGE-135020-KY Electric  Trans</t>
  </si>
  <si>
    <t>LGE-136020-Elect. Dist. Substation</t>
  </si>
  <si>
    <t>LGE-134010-MC Unit 5 Land Rights</t>
  </si>
  <si>
    <t>LGE-134020-CT Land</t>
  </si>
  <si>
    <t>LGE-134020-TC 5 CT Land</t>
  </si>
  <si>
    <t>LGE-134020 - TC 10 - Land</t>
  </si>
  <si>
    <t>LGE-134020-EWB Solar Facility Land</t>
  </si>
  <si>
    <t>LGE-134020-Simpson Solar Share Land</t>
  </si>
  <si>
    <t>Total Non Depreciable Plant and Accounts Not Studied</t>
  </si>
  <si>
    <t>Total Electric Plant</t>
  </si>
  <si>
    <t>Total Depreciable Plant Above</t>
  </si>
  <si>
    <t>Differences from Study - part of stipulation</t>
  </si>
  <si>
    <t>1.  Mill Creek 2 - Per Study</t>
  </si>
  <si>
    <t xml:space="preserve">                       - Per Stipulated Rates</t>
  </si>
  <si>
    <t>https://psc.ky.gov/pscecf/2025-00114/rick.lovekamp%40lge-ku.com/10292025011707/23-2025_KU_LGE_Rate_Case_Stipulaton_Testimony_Exibit_3_-_LGE_Electric_Adjusted_Depreciation_Rates.xlsx</t>
  </si>
  <si>
    <t xml:space="preserve">     Difference</t>
  </si>
  <si>
    <t>2.  MC1 - Per Study - 0% Per Stipulation</t>
  </si>
  <si>
    <t>3.  Meters (370) - study file shows additional depreciation for meters retired early - Company set up reg asset for this.</t>
  </si>
  <si>
    <t>4.  Adusted Expense on Study</t>
  </si>
  <si>
    <t>Adjusted Expense</t>
  </si>
  <si>
    <t>Difference (Rounding)</t>
  </si>
  <si>
    <t>Addditional Information from Combined Study</t>
  </si>
  <si>
    <t>*</t>
  </si>
  <si>
    <t>LIFE SPAN PROCEDURE IS USED.  CURVE SHOWN IS INTERIM SURVIVOR CURVE</t>
  </si>
  <si>
    <t>**</t>
  </si>
  <si>
    <t>DEPRECIATION EXPENSE CALCULATED CONSISTENT WITH POST-RETIREMENT RIDER RECOVERY TERMS.</t>
  </si>
  <si>
    <t>***</t>
  </si>
  <si>
    <t>UNRECOVERED METER COSTS TO BE AMORTIZED OVER 15 YEARS BEGINNING JULY 1,2026.</t>
  </si>
  <si>
    <t>****</t>
  </si>
  <si>
    <t>ASSETS ADDED AS OF JULY 1, 2024 WILL UTILIZE A 10% ANNUAL ACCRUAL RATE CONSISTENT WITH THE 10-YEAR AMORTIZATION PERIOD.</t>
  </si>
  <si>
    <t>*****</t>
  </si>
  <si>
    <t>5-YEAR AMORTIZATION OF RESERVE ADJUSTMENT RELATED TO AMORTIZATION ACCOUNTING.</t>
  </si>
  <si>
    <t xml:space="preserve">NOTE 1: </t>
  </si>
  <si>
    <t>BROWN ENERGY STORAGE ASSETS PLACED INTO SERVIVE AS OF JULY 1, 2024 WILL USE AN ANNUAL ACCRUAL RATE OF 7.00% BASED ON A 15-S3 SURVIVOR CURVE AND NEGATIVE 5% NET SALVAGE</t>
  </si>
  <si>
    <t xml:space="preserve">NOTE 2: </t>
  </si>
  <si>
    <t>ASSETS PLACED INTO SERVICE AS OF JULY 1, 2024 WITHIN ANY ACCOUNT/SUBACCOUNT OF 303.00 (MISCELLANEOUS INTANGIBLE PLANT) WILL USE AN ANNUAL ACCRUAL RATE AS REFLECTED BELOW.</t>
  </si>
  <si>
    <t>ASSET</t>
  </si>
  <si>
    <t>ACCRUAL</t>
  </si>
  <si>
    <t>LIFE</t>
  </si>
  <si>
    <t>RATE</t>
  </si>
  <si>
    <t>5-YEAR</t>
  </si>
  <si>
    <t>10-YEAR</t>
  </si>
  <si>
    <t>15-YEAR</t>
  </si>
  <si>
    <t xml:space="preserve">NOTE 3: </t>
  </si>
  <si>
    <t>ASSETS PLACED INTO SERVICE AS OF JULY 1, 2024 IN THE FOLLOWING ACCOUNT/UNIT WILL USE THE ANNUAL ACCRUAL RATE AS REFLECTED BELOW.</t>
  </si>
  <si>
    <t>ACCOUNT/LOCATION</t>
  </si>
  <si>
    <t>ACCOUNT 303.00 MISCELANEOUS INTANGIBLE PLANT - AMI</t>
  </si>
  <si>
    <t>ACCOUNT 342.30 FUEL HOLDERS, PRODUCERS AND ACCESSORIES - LINE INSPECTIONS</t>
  </si>
  <si>
    <t>PADDY'S RUN CT PIPELINE</t>
  </si>
  <si>
    <t>ACCOUNT 341.60 STRUCTURES AND IMPROVEMENTS</t>
  </si>
  <si>
    <t>SIMPSONVILLE SOLAR ARRAY 3</t>
  </si>
  <si>
    <t>SIMPSONVILLE SOLAR ARRAY 4</t>
  </si>
  <si>
    <t>SIMPSONVILLE SOLAR ARRAY 5</t>
  </si>
  <si>
    <t>MARION SOLAR</t>
  </si>
  <si>
    <t>MERCER SOLAR</t>
  </si>
  <si>
    <t>ACCOUNT 344.60 GENERATORS</t>
  </si>
  <si>
    <t>ACCOUNT 345.60 ACCESSORY ELECTRIC EQUIPMENT</t>
  </si>
  <si>
    <t>ACCOUNT 346.60 MISCELLANEOUS POWER PLANT EQUIPMENT</t>
  </si>
  <si>
    <t>ACCOUNT 397.00 COMMUNICATION EQUIPMENT - AMI</t>
  </si>
  <si>
    <t xml:space="preserve">NOTE 4: </t>
  </si>
  <si>
    <t>ASSETS PLACED INTO SERVICE ASSOCIATED WITH MILL CREEK UNIT 5 SUBSEQUENT TO JULY 1, 2024 IN THE FOLLOWING ACCOUNTS WILL USE THE ANNUAL ACCRUAL RATE REFLECTED BELOW.</t>
  </si>
  <si>
    <t>ACCOUNT 341.00 STRUCTURES AND IMPROVEMENTS</t>
  </si>
  <si>
    <t>ACCOUNT 342.00 FUEL HOLDERS, PRODUCERS AND ACCESSORIES</t>
  </si>
  <si>
    <t>ACCOUNT 343.00 PRIME MOVERS</t>
  </si>
  <si>
    <t>ACCOUNT 344.00 GENERATORS</t>
  </si>
  <si>
    <t>ACCOUNT 345.00 ACCESSORY ELECTRIC ELECTRIC EQUIPMENT</t>
  </si>
  <si>
    <t>ACCOUNT 346.00 MISCELLANEOUS POWER PLANT EQUIPMENT</t>
  </si>
  <si>
    <t>Kentucky Utilities</t>
  </si>
  <si>
    <t>KU-130200-Franchises and Consents</t>
  </si>
  <si>
    <t>KU-130300-Misc Intangible Plant</t>
  </si>
  <si>
    <t>KU-130300-Misc Intangible Plant PA</t>
  </si>
  <si>
    <t>KU-130310-CCS Software</t>
  </si>
  <si>
    <t>KU-130330-Cloud Software NonCur PA</t>
  </si>
  <si>
    <t>KU-130330-Cloud Software NonCurrnt</t>
  </si>
  <si>
    <t>KU-130332-DSM Cloud NonCurrnt</t>
  </si>
  <si>
    <t>KU-130340-Cloud Software Prepaid PA</t>
  </si>
  <si>
    <t>KU-130340-Cloud Software Prepaids</t>
  </si>
  <si>
    <t>KU-130342-DSM Cloud Prepaids</t>
  </si>
  <si>
    <t>KU-130350-AMI Software</t>
  </si>
  <si>
    <t>KU-130350-AMI Software 182</t>
  </si>
  <si>
    <t>KU-131100-EWB 1 Structures and Imp</t>
  </si>
  <si>
    <t>KU-131100-EWB 2 Structures and Imp</t>
  </si>
  <si>
    <t>KU-131100-EWB 3 Struc</t>
  </si>
  <si>
    <t>KU-131100-EWB 3 Struc ECR 2009</t>
  </si>
  <si>
    <t>KU-131100-EWB 3 Struc ECR 2011</t>
  </si>
  <si>
    <t>KU-131100-EWB3 FGD Struc</t>
  </si>
  <si>
    <t>KU-131100-GH 1 Struc</t>
  </si>
  <si>
    <t>KU-131100-GH 1SC Structures and Im</t>
  </si>
  <si>
    <t>KU-131100-GH 2 Structures and Impr</t>
  </si>
  <si>
    <t>KU-131100-GH 3 Struc</t>
  </si>
  <si>
    <t>KU-131100-GH 3 Struc ECR 2011</t>
  </si>
  <si>
    <t>KU-131100-GH 4 Struc</t>
  </si>
  <si>
    <t>KU-131100-GH 4 Struc ECR 2009</t>
  </si>
  <si>
    <t>KU-131100-GH2 FGD Structures and I</t>
  </si>
  <si>
    <t>KU-131100-GH3 FGD Structures and I</t>
  </si>
  <si>
    <t>KU-131100-GH4 FGD Structures and I</t>
  </si>
  <si>
    <t>KU-131100-GH4 Struc ECR 2016-152379</t>
  </si>
  <si>
    <t>KU-131100-GR 1-2 Structures and Im</t>
  </si>
  <si>
    <t>KU-131100-GR 3 Structures and Impr</t>
  </si>
  <si>
    <t>KU-131100-GR 4 Structures and Impr</t>
  </si>
  <si>
    <t>KU-131100-PI 3 Structures and Impr</t>
  </si>
  <si>
    <t>KU-131100-SL Structures and Improv</t>
  </si>
  <si>
    <t>KU-131100-TC 2 FGD Struc &amp; Improv</t>
  </si>
  <si>
    <t>KU-131100-TC Training Center Struc</t>
  </si>
  <si>
    <t>KU-131100-TC2 Struc ECR 2009-151120</t>
  </si>
  <si>
    <t>KU-131100-TC2 Struc ECR 2009-151121</t>
  </si>
  <si>
    <t>KU-131100-TC2 Struc ECR 2009-151122</t>
  </si>
  <si>
    <t>KU-131100-TC2 Struct</t>
  </si>
  <si>
    <t>KU-131100-TC2 Struct ECR 2009</t>
  </si>
  <si>
    <t>KU-131100-TC2 Struct ECR 2009 P33</t>
  </si>
  <si>
    <t>KU-131100-TY 1&amp;2 Structures and Im</t>
  </si>
  <si>
    <t>KU-131100-TY 3 Structures and Impr</t>
  </si>
  <si>
    <t>KU-131200-EWB 1 Boil</t>
  </si>
  <si>
    <t>KU-131200-EWB 2 Boil</t>
  </si>
  <si>
    <t>KU-131200-EWB 3 Boil</t>
  </si>
  <si>
    <t>KU-131200-EWB 3 Boil ECR 2009</t>
  </si>
  <si>
    <t>KU-131200-EWB 3 Boil ECR 2011</t>
  </si>
  <si>
    <t>KU-131200-EWB 3 Boil ECR2011-135102</t>
  </si>
  <si>
    <t>KU-131200-EWB 3 Boil ECR2016-152377</t>
  </si>
  <si>
    <t>KU-131200-EWB 3 Boil ECR2016-152898</t>
  </si>
  <si>
    <t>KU-131200-EWB3 FGD Boil</t>
  </si>
  <si>
    <t>KU-131200-GH 1 Boil</t>
  </si>
  <si>
    <t>KU-131200-GH 1 Boil ECR 2011</t>
  </si>
  <si>
    <t>KU-131200-GH 1 Boil ECR 2020-164587</t>
  </si>
  <si>
    <t>KU-131200-GH 1SC Boil</t>
  </si>
  <si>
    <t>KU-131200-GH 1SC Boil ECR 2016</t>
  </si>
  <si>
    <t>KU-131200-GH 2 Boil</t>
  </si>
  <si>
    <t>KU-131200-GH 2 Boil ECR 2011</t>
  </si>
  <si>
    <t>KU-131200-GH 2 Boil ECR 2020-164588</t>
  </si>
  <si>
    <t>KU-131200-GH 2 Boil ECR 2025-175003</t>
  </si>
  <si>
    <t>KU-131200-GH 2SC Boil</t>
  </si>
  <si>
    <t>KU-131200-GH 2SC Boil ECR 2016</t>
  </si>
  <si>
    <t>KU-131200-GH 3 Boil</t>
  </si>
  <si>
    <t>KU-131200-GH 3 Boil ECR 2011</t>
  </si>
  <si>
    <t>KU-131200-GH 3 Boil ECR 2011-135282</t>
  </si>
  <si>
    <t>KU-131200-GH 3 Boil ECR 2020-164589</t>
  </si>
  <si>
    <t>KU-131200-GH 4 Boil</t>
  </si>
  <si>
    <t>KU-131200-GH 4 Boil ECR 2009</t>
  </si>
  <si>
    <t>KU-131200-GH 4 Boil ECR 2011</t>
  </si>
  <si>
    <t>KU-131200-GH 4 Boil ECR 2016</t>
  </si>
  <si>
    <t>KU-131200-GH 4 Boil ECR 2016-152379</t>
  </si>
  <si>
    <t>KU-131200-GH 4 Boil ECR 2016-152899</t>
  </si>
  <si>
    <t>KU-131200-GH 4 Boil ECR 2020-152965</t>
  </si>
  <si>
    <t>KU-131200-GH 4 Boil ECR 2020-162229</t>
  </si>
  <si>
    <t>KU-131200-GH 4 Boil ECR 2020-164586</t>
  </si>
  <si>
    <t>KU-131200-GH 4 Boil ECR 2020-164590</t>
  </si>
  <si>
    <t>KU-131200-GH3 FGD Boil</t>
  </si>
  <si>
    <t>KU-131200-GH3 FGD Boil ECR 2016</t>
  </si>
  <si>
    <t>KU-131200-GH4 FGD Boil</t>
  </si>
  <si>
    <t>KU-131200-GH4 FGD Boil ECR 2016</t>
  </si>
  <si>
    <t>KU-131200-GR 1-2 Boiler Plant Equi</t>
  </si>
  <si>
    <t>KU-131200-GR 3 Boil</t>
  </si>
  <si>
    <t>KU-131200-GR 4 Boil</t>
  </si>
  <si>
    <t>KU-131200-PI 3 Boiler Plant Equipm</t>
  </si>
  <si>
    <t>KU-131200-TC 2 Boil</t>
  </si>
  <si>
    <t>KU-131200-TC 2 Boil ECR 2009</t>
  </si>
  <si>
    <t>KU-131200-TC 2 Boil ECR 2009 P32</t>
  </si>
  <si>
    <t>KU-131200-TC 2 Boil ECR 2009 P33</t>
  </si>
  <si>
    <t>KU-131200-TC 2 Boil ECR 2016</t>
  </si>
  <si>
    <t>KU-131200-TC 2 Boil ECR 2020-152968</t>
  </si>
  <si>
    <t>KU-131200-TC2 Boil ECR2009-151122</t>
  </si>
  <si>
    <t>KU-131200-TC2 Boil ECR2009-151123</t>
  </si>
  <si>
    <t>KU-131200-TC2 Boil ECR2009-159091</t>
  </si>
  <si>
    <t>KU-131200-TC2 Boil ECR2009-159093KU</t>
  </si>
  <si>
    <t>KU-131200-TC2 FGD Boil</t>
  </si>
  <si>
    <t>KU-131200-TY 1&amp;2 Boiler Plant Equi</t>
  </si>
  <si>
    <t>KU-131200-TY 3 Boil</t>
  </si>
  <si>
    <t>KU-131200-EWB 1 Boil - Ash Pond</t>
  </si>
  <si>
    <t>KU-131200-EWB 3 Boil Ash Pond</t>
  </si>
  <si>
    <t>KU-131200-GH 1 Boil - Ash Pond</t>
  </si>
  <si>
    <t>KU-131200-GH 1 SC Boil - Ash Pond</t>
  </si>
  <si>
    <t>KU-131200-GH 2 SC Boil - Ash Pond</t>
  </si>
  <si>
    <t>KU-131200-GH 4 Boil - Ash Pond</t>
  </si>
  <si>
    <t>KU-131200-GR 3 Boil - Ash Pond</t>
  </si>
  <si>
    <t>KU-131200-PI 3 Boil - Ash Pond</t>
  </si>
  <si>
    <t>KU-131200-TC 2 Boil - Ash Pond</t>
  </si>
  <si>
    <t>KU-131200-TC 2 Boil - Ash Pond Gyps</t>
  </si>
  <si>
    <t>KU-131200-TC 2 Boil ECR 2009-Ash Po</t>
  </si>
  <si>
    <t>KU-131200-TY 3 Boil - Ash Pond</t>
  </si>
  <si>
    <t>KU-131400-EWB 1 Turbogenerator Uni</t>
  </si>
  <si>
    <t>KU-131400-EWB 2 Turbogenerator Uni</t>
  </si>
  <si>
    <t>KU-131400-EWB 3 Turbogenerator Uni</t>
  </si>
  <si>
    <t>KU-131400-GH 1 Turbogenerator Unit</t>
  </si>
  <si>
    <t>KU-131400-GH 2 Turbogenerator Unit</t>
  </si>
  <si>
    <t>KU-131400-GH 3 Turbogenerator Unit</t>
  </si>
  <si>
    <t>KU-131400-GH 4 Turbogenerator Unit</t>
  </si>
  <si>
    <t>KU-131400-GR 3 Turbogenerator Unit</t>
  </si>
  <si>
    <t>KU-131400-GR 4 Turbogenerator Unit</t>
  </si>
  <si>
    <t>KU-131400-TC 2 Turbogenerator Unit</t>
  </si>
  <si>
    <t>KU-131400-TY 1&amp;2 Turbogenerator Un</t>
  </si>
  <si>
    <t>KU-131400-TY 3 Turbogenerator Unit</t>
  </si>
  <si>
    <t>KU-131401-AROP TY 3 Turbogenerator</t>
  </si>
  <si>
    <t>KU-131500-EWB 1 Accessory Electric</t>
  </si>
  <si>
    <t>KU-131500-EWB 2 Acc</t>
  </si>
  <si>
    <t>KU-131500-EWB 3 Acc</t>
  </si>
  <si>
    <t>KU-131500-EWB 3 Acc ECR 2011</t>
  </si>
  <si>
    <t>KU-131500-EWB 3 FGD Acc</t>
  </si>
  <si>
    <t>KU-131500-GH 1 Access ECR 2011</t>
  </si>
  <si>
    <t>KU-131500-GH 1 Accessory Electric</t>
  </si>
  <si>
    <t>KU-131500-GH 1SC Acc</t>
  </si>
  <si>
    <t>KU-131500-GH 2 Acc ECR 2011</t>
  </si>
  <si>
    <t>KU-131500-GH 2 Accessory Electric</t>
  </si>
  <si>
    <t>KU-131500-GH 2SC Acc</t>
  </si>
  <si>
    <t>KU-131500-GH 3 Acc ECR 2011</t>
  </si>
  <si>
    <t>KU-131500-GH 3 Accessory Electric</t>
  </si>
  <si>
    <t>KU-131500-GH 4 Acc ECR 2009</t>
  </si>
  <si>
    <t>KU-131500-GH 4 Acc ECR 2011</t>
  </si>
  <si>
    <t>KU-131500-GH 4 Accessory Electric</t>
  </si>
  <si>
    <t>KU-131500-GH3 FGD Acc</t>
  </si>
  <si>
    <t>KU-131500-GH4 FGD Acc</t>
  </si>
  <si>
    <t>KU-131500-GR 3 Accessory Electric</t>
  </si>
  <si>
    <t>KU-131500-GR 4 Accessory Electric</t>
  </si>
  <si>
    <t>KU-131500-TC 2 Acc</t>
  </si>
  <si>
    <t>KU-131500-TC 2 Acc ECR 2009</t>
  </si>
  <si>
    <t>KU-131500-TC 2 Acc ECR 2009-151120</t>
  </si>
  <si>
    <t>KU-131500-TC 2 Acc ECR 2009-151121</t>
  </si>
  <si>
    <t>KU-131500-TC 2 Acc ECR 2009-151122</t>
  </si>
  <si>
    <t>KU-131500-TC 2 FGD Accessory Equip</t>
  </si>
  <si>
    <t>KU-131500-TY 1&amp;2 Accessory Electri</t>
  </si>
  <si>
    <t>KU-131600-EWB 1 Misc Power Plant E</t>
  </si>
  <si>
    <t>KU-131600-EWB 2 Misc Power Plant E</t>
  </si>
  <si>
    <t>KU-131600-EWB 3 Misc Power Plant E</t>
  </si>
  <si>
    <t>KU-131600-GH 1 Misc Power Plant Eq</t>
  </si>
  <si>
    <t>KU-131600-GH 1SC Misc Power Plant</t>
  </si>
  <si>
    <t>KU-131600-GH 2 Misc Power Plant Eq</t>
  </si>
  <si>
    <t>KU-131600-GH 3 Misc Power Plant Eq</t>
  </si>
  <si>
    <t>KU-131600-GH 3 Misc PwrPlt ECR 2011</t>
  </si>
  <si>
    <t>KU-131600-GH 4 Misc Power Plant Eq</t>
  </si>
  <si>
    <t>KU-131600-GR 1&amp;2 Misc Power Plant</t>
  </si>
  <si>
    <t>KU-131600-GR 3 Misc Power Plant Eq</t>
  </si>
  <si>
    <t>KU-131600-GR 4 Misc Power Plant Eq</t>
  </si>
  <si>
    <t>KU-131600-SL Misc Power Plant Equi</t>
  </si>
  <si>
    <t>KU-131600-TC 2 Misc Power Plant Equ</t>
  </si>
  <si>
    <t>KU-131600-TY 1&amp;2 Misc Power Plant</t>
  </si>
  <si>
    <t>KU-131600-TY 3 Misc Power Plant Eq</t>
  </si>
  <si>
    <t>KU-133010-DD Land Rights</t>
  </si>
  <si>
    <t>KU-133100-DD Structures and Improv</t>
  </si>
  <si>
    <t>KU-133200-DD Reservoirs, Dams, and</t>
  </si>
  <si>
    <t>KU-133300-DD Water Wheels, Turbine</t>
  </si>
  <si>
    <t>KU-133400-DD Accessory Electric Eq</t>
  </si>
  <si>
    <t>KU-133500-DD Misc Power Plant Equi</t>
  </si>
  <si>
    <t>KU-133600-DD Roads, Railroads, and</t>
  </si>
  <si>
    <t>Land Rights</t>
  </si>
  <si>
    <t>KU-134010-EWB 9PL Land Rights</t>
  </si>
  <si>
    <t>KU-134010-MC Unit 5 Land Rights</t>
  </si>
  <si>
    <t>Total Land Rights</t>
  </si>
  <si>
    <t>KU-134100-CR 7 Structures and Impr</t>
  </si>
  <si>
    <t>KU-134100-EWB 10 Structures and Im</t>
  </si>
  <si>
    <t>KU-134100-EWB 11 Structures and Im</t>
  </si>
  <si>
    <t>KU-134100-EWB 5 Structures and Im</t>
  </si>
  <si>
    <t>KU-134100-EWB 6 Structures and Imp</t>
  </si>
  <si>
    <t>KU-134100-EWB 7 Structures and Imp</t>
  </si>
  <si>
    <t>KU-134100-EWB 8 Structures and Imp</t>
  </si>
  <si>
    <t>KU-134100-EWB 9 Structures and Imp</t>
  </si>
  <si>
    <t>KU-134100-HA 1,2,&amp;3 Structures and</t>
  </si>
  <si>
    <t>KU-134100-PR 13 Structures and Imp</t>
  </si>
  <si>
    <t>KU-134100-TC 10 Structures and Imp</t>
  </si>
  <si>
    <t>KU-134100-TC 5 Structures and Impr</t>
  </si>
  <si>
    <t>KU-134100-TC 6 Structures and Impr</t>
  </si>
  <si>
    <t>KU-134100-TC 7 Structures and Impr</t>
  </si>
  <si>
    <t>KU-134100-TC 8 Structures and Impr</t>
  </si>
  <si>
    <t>KU-134100-TC 9 Structures and Impr</t>
  </si>
  <si>
    <t>Total Other Production Structures and Improvements</t>
  </si>
  <si>
    <t>KU-134200-CR 7 Fuel Holders, Produ</t>
  </si>
  <si>
    <t>KU-134200-EWB 10 Fuel Holders, Pro</t>
  </si>
  <si>
    <t>KU-134200-EWB 11 Fuel Holders, Pro</t>
  </si>
  <si>
    <t>KU-134200-EWB 5 Fuel Holders, Prod</t>
  </si>
  <si>
    <t>KU-134200-EWB 6 Fuel Holders, Prod</t>
  </si>
  <si>
    <t>KU-134200-EWB 7 Fuel Holders, Prod</t>
  </si>
  <si>
    <t>KU-134200-EWB 8 Fuel Holders, Prod</t>
  </si>
  <si>
    <t>KU-134200-EWB 9 Fuel Holders, Prod</t>
  </si>
  <si>
    <t>KU-134200-HA 1,2,&amp;3 Fuel Holders,</t>
  </si>
  <si>
    <t>KU-134200-PR 13 Fuel Holders, Prod</t>
  </si>
  <si>
    <t>KU-134200-TC 10 Fuel Holders, Prod</t>
  </si>
  <si>
    <t>KU-134200-TC 5 Fuel Holders, Produ</t>
  </si>
  <si>
    <t>KU-134200-TC 6 Fuel Holders, Produ</t>
  </si>
  <si>
    <t>KU-134200-TC 7 Fuel Holders, Produ</t>
  </si>
  <si>
    <t>KU-134200-TC 8 Fuel Holders, Produ</t>
  </si>
  <si>
    <t>KU-134200-TC 9 Fuel Holders, Produ</t>
  </si>
  <si>
    <t>KU-134200-EWB 9PL Fuel Holders, Pr</t>
  </si>
  <si>
    <t>KU-134200-Cane Run PIPELINE FUEL</t>
  </si>
  <si>
    <t>KU-134200-Paddys Run CT Pipeline</t>
  </si>
  <si>
    <t>KU-134200-TRIMBLE CT PIPELINE FUEL</t>
  </si>
  <si>
    <t>KU-134230-Cane Run PIPELINE ILI</t>
  </si>
  <si>
    <t>KU-134230-EWB 9PL ILI</t>
  </si>
  <si>
    <t>KU-134230-TRIMBLE CT ILI</t>
  </si>
  <si>
    <t>KU-134300-Cane Run 7 Prime Movers</t>
  </si>
  <si>
    <t>KU-134300-EWB 10 Prime Movers</t>
  </si>
  <si>
    <t>KU-134300-EWB 11 Prime Movers</t>
  </si>
  <si>
    <t>KU-134300-EWB 5 Prime Movers</t>
  </si>
  <si>
    <t>KU-134300-EWB 6 Prime Movers</t>
  </si>
  <si>
    <t>KU-134300-EWB 7 Prime Movers</t>
  </si>
  <si>
    <t>KU-134300-EWB 8 Prime Movers</t>
  </si>
  <si>
    <t>KU-134300-EWB 9 Prime Movers</t>
  </si>
  <si>
    <t>KU-134300-PR 13 Prime Movers</t>
  </si>
  <si>
    <t>KU-134300-TC 10 Prime Movers</t>
  </si>
  <si>
    <t>KU-134300-TC 5 Prime Movers</t>
  </si>
  <si>
    <t>KU-134300-TC 6 Prime Movers</t>
  </si>
  <si>
    <t>KU-134300-TC 7 Prime Movers</t>
  </si>
  <si>
    <t>KU-134300-TC 8 Prime Movers</t>
  </si>
  <si>
    <t>KU-134300-TC 9 Prime Movers</t>
  </si>
  <si>
    <t>KU-134400-CR 7 Generators</t>
  </si>
  <si>
    <t>KU-134400-EWB 10 Generators</t>
  </si>
  <si>
    <t>KU-134400-EWB 11 Generators</t>
  </si>
  <si>
    <t>KU-134400-EWB 5 Generators</t>
  </si>
  <si>
    <t>KU-134400-EWB 6 Generators</t>
  </si>
  <si>
    <t>KU-134400-EWB 7 Generators</t>
  </si>
  <si>
    <t>KU-134400-EWB 8 Generators</t>
  </si>
  <si>
    <t>KU-134400-EWB 9 Generators</t>
  </si>
  <si>
    <t>KU-134400-HA 1,2,&amp;3 Generators</t>
  </si>
  <si>
    <t>KU-134400-PR 13 Generators</t>
  </si>
  <si>
    <t>KU-134400-TC 10 Generators</t>
  </si>
  <si>
    <t>KU-134400-TC 5 Generators</t>
  </si>
  <si>
    <t>KU-134400-TC 6 Generators</t>
  </si>
  <si>
    <t>KU-134400-TC 7 Generators</t>
  </si>
  <si>
    <t>KU-134400-TC 8 Generators</t>
  </si>
  <si>
    <t>KU-134400-TC 9 Generators</t>
  </si>
  <si>
    <t>KU-134500-CR 7 Accessory Electric</t>
  </si>
  <si>
    <t>KU-134500-EWB 10 Accessory Electri</t>
  </si>
  <si>
    <t>KU-134500-EWB 11 Accessory Electri</t>
  </si>
  <si>
    <t>KU-134500-EWB 5 Accessory Electric</t>
  </si>
  <si>
    <t>KU-134500-EWB 6 Accessory Electric</t>
  </si>
  <si>
    <t>KU-134500-EWB 7 Accessory Electric</t>
  </si>
  <si>
    <t>KU-134500-EWB 8 Accessory Electric</t>
  </si>
  <si>
    <t>KU-134500-EWB 9 Accessory Electric</t>
  </si>
  <si>
    <t>KU-134500-HA 1,2,&amp;3 Accessory Elec</t>
  </si>
  <si>
    <t>KU-134500-PR 13 Accessory Electric</t>
  </si>
  <si>
    <t>KU-134500-TC 10 Acessory Electric</t>
  </si>
  <si>
    <t>KU-134500-TC 5 Accessory Electric</t>
  </si>
  <si>
    <t>KU-134500-TC 6 Accessory Electric</t>
  </si>
  <si>
    <t>KU-134500-TC 7 Accessory Electric</t>
  </si>
  <si>
    <t>KU-134500-TC 8 Accessory Electric</t>
  </si>
  <si>
    <t>KU-134500-TC 9 Accessory Electric</t>
  </si>
  <si>
    <t>KU-134600-CR 7 Misc. Power Plant E</t>
  </si>
  <si>
    <t>KU-134600-EWB 10 Misc Power Plant</t>
  </si>
  <si>
    <t>KU-134600-EWB 11 Misc Power Plant</t>
  </si>
  <si>
    <t>KU-134600-EWB 5 Misc Power Plant E</t>
  </si>
  <si>
    <t>KU-134600-EWB 6 Misc Power Plant E</t>
  </si>
  <si>
    <t>KU-134600-EWB 7 Misc Power Plant E</t>
  </si>
  <si>
    <t>KU-134600-EWB 8 Misc Power Plant E</t>
  </si>
  <si>
    <t>KU-134600-EWB 9 Misc Power Plant E</t>
  </si>
  <si>
    <t>KU-134600-HA 1,2,&amp;3 Misc Power Pla</t>
  </si>
  <si>
    <t>KU-134600-PR 13 Misc Power Plant E</t>
  </si>
  <si>
    <t>KU-134600-TC 10 Misc Power Plant E</t>
  </si>
  <si>
    <t>KU-134600-TC 5 Misc. Power Plant E</t>
  </si>
  <si>
    <t>KU-134600-TC 7 Misc. Power Plant E</t>
  </si>
  <si>
    <t>KU-134600-TC 8 Misc. Power Plant E</t>
  </si>
  <si>
    <t>KU-134600-TC 9 Misc. Power Plant E</t>
  </si>
  <si>
    <t>KU-134100-EWB Solar Struc and Imp</t>
  </si>
  <si>
    <t>KU-134100-Simp Solar A1 Struc &amp; Imp</t>
  </si>
  <si>
    <t>KU-134100-Simp Solar A2 Struc &amp; Imp</t>
  </si>
  <si>
    <t>Total Solar Structures and Improvements</t>
  </si>
  <si>
    <t>KU-134400-Bus Solar Gen-Makers Mark</t>
  </si>
  <si>
    <t>KU-134400-EWB Solar Generators</t>
  </si>
  <si>
    <t>KU-134400-Simp Solar A1 Generators</t>
  </si>
  <si>
    <t>KU-134400-Simp Solar A2 Generators</t>
  </si>
  <si>
    <t>KU-134400-Simp Solar A3 Generators</t>
  </si>
  <si>
    <t>KU-134400-Simp Solar A4 Generators</t>
  </si>
  <si>
    <t>KU-134400-Simp Solar A5 Generators</t>
  </si>
  <si>
    <t>KU-134500-Bus Solar Acc Elec-Makers</t>
  </si>
  <si>
    <t>KU-134500-EWB Solar Accessory Elec</t>
  </si>
  <si>
    <t>KU-134500-Simp Solar A1 Access Elec</t>
  </si>
  <si>
    <t>KU-134500-Simp Solar A2 Access Elec</t>
  </si>
  <si>
    <t>KU-134600-EWB Solar Misc Power Plt</t>
  </si>
  <si>
    <t>KU-134600-Simp Solar A1 Misc Pwr Pl</t>
  </si>
  <si>
    <t>KU-134600-Simp Solar A2 Misc Pwr Pl</t>
  </si>
  <si>
    <t>KU-134400-EWB Wind Generators</t>
  </si>
  <si>
    <t>Total Other Production - Wind</t>
  </si>
  <si>
    <t>KU-135010- KY Land Rights</t>
  </si>
  <si>
    <t>KU-135010- TN Land Rights</t>
  </si>
  <si>
    <t>KU-135010- VA Land Rights</t>
  </si>
  <si>
    <t>KU-135210- KY Struc &amp; Imprv-Non Sys</t>
  </si>
  <si>
    <t>KU-135210- KY Struc NonSys Dix Ctrl</t>
  </si>
  <si>
    <t>KU-135210- VA Struc &amp; Imprv-Non Sys</t>
  </si>
  <si>
    <t>KU-135220-Struct &amp; Improve-System</t>
  </si>
  <si>
    <t>KU-135310- KY Station Equip -Non Sy</t>
  </si>
  <si>
    <t>KU-135310- VA Station Equip -Non Sy</t>
  </si>
  <si>
    <t>KU-135320-Station Equipment-System</t>
  </si>
  <si>
    <t>KU-135400- KY Towers Fix</t>
  </si>
  <si>
    <t>KU-135400- VA Towers and Fixtures</t>
  </si>
  <si>
    <t>KU-135500- KY Poles</t>
  </si>
  <si>
    <t>KU-135500- TN Poles and Fixtures</t>
  </si>
  <si>
    <t>KU-135500- VA Poles and Fixtures</t>
  </si>
  <si>
    <t>KU-135600- TN Overhead Conductors</t>
  </si>
  <si>
    <t>KU-135600- VA Overhead Conductors</t>
  </si>
  <si>
    <t>KU-135600-KY OH Cond</t>
  </si>
  <si>
    <t>KU-135700- KY Underground Conduit</t>
  </si>
  <si>
    <t>KU-135800- KY Undergrd Conductors a</t>
  </si>
  <si>
    <t>KU-136010- KY Land Rights</t>
  </si>
  <si>
    <t>KU-136010- KY Licensed Proj Land Ri</t>
  </si>
  <si>
    <t>KU-136010- TN Land Rights</t>
  </si>
  <si>
    <t>KU-136010- VA Land Rights</t>
  </si>
  <si>
    <t>KU-136100- KY Struct and Improv</t>
  </si>
  <si>
    <t>KU-136100- TN Struct and Improv</t>
  </si>
  <si>
    <t>KU-136100- VA Struct and Improv</t>
  </si>
  <si>
    <t>KU-136200- KY Station Equipment</t>
  </si>
  <si>
    <t>KU-136200- TN Station Equipment</t>
  </si>
  <si>
    <t>KU-136200- VA Station Equipment</t>
  </si>
  <si>
    <t>KU-136400-KY Ghent Transpt ECR 2009</t>
  </si>
  <si>
    <t>KU-136400-KY Licensed Project Pole</t>
  </si>
  <si>
    <t>KU-136400-KY Pole,Twr,Fix-DSHARP</t>
  </si>
  <si>
    <t>KU-136400-KY Poles, Towers, and Fix</t>
  </si>
  <si>
    <t>KU-136400-TN Poles, Towers, and Fix</t>
  </si>
  <si>
    <t>KU-136400-VA Pole,Twr,Fix-DSHARP</t>
  </si>
  <si>
    <t>KU-136400-VA Poles, Towers, and Fix</t>
  </si>
  <si>
    <t>KU-136500- KY OH Condu-DSHARP</t>
  </si>
  <si>
    <t>KU-136500- KY Overhead Conductor</t>
  </si>
  <si>
    <t>KU-136500- TN Overhead Conductor</t>
  </si>
  <si>
    <t>KU-136500- VA OH Condu-DSHARP</t>
  </si>
  <si>
    <t>KU-136500- VA Overhead Conductor</t>
  </si>
  <si>
    <t>KU-136500-KY Ghent Transpt ECR 2009</t>
  </si>
  <si>
    <t>KU-136600- KY Underground Conduit</t>
  </si>
  <si>
    <t>KU-136600-KY Ghent Transpt ECR 2009</t>
  </si>
  <si>
    <t>KU-136700- KY UG Condu-DSHARP</t>
  </si>
  <si>
    <t>KU-136700- KY Undergrnd Conductors</t>
  </si>
  <si>
    <t>KU-136700- VA UG Condu-DSHARP</t>
  </si>
  <si>
    <t>KU-136700- VA Undergrnd Conductors</t>
  </si>
  <si>
    <t>KU-136700-KY Ghent Transpt ECR 2009</t>
  </si>
  <si>
    <t>KU-136800- KY Line Transformers</t>
  </si>
  <si>
    <t>KU-136800- TN Line Transformers</t>
  </si>
  <si>
    <t>KU-136800- VA Line Transformers</t>
  </si>
  <si>
    <t>KU-136900- KY Services</t>
  </si>
  <si>
    <t>KU-136900- TN Services</t>
  </si>
  <si>
    <t>KU-136900- VA Services</t>
  </si>
  <si>
    <t>KU-137000- KY Meters</t>
  </si>
  <si>
    <t>KU-137000- TN Meters</t>
  </si>
  <si>
    <t>KU-137000- VA Meters</t>
  </si>
  <si>
    <t>KU-137001- KY AMS Meters</t>
  </si>
  <si>
    <t>KU-137011- KY AMI Meters</t>
  </si>
  <si>
    <t>KU-137011- VA AMI Meters</t>
  </si>
  <si>
    <t>KU-137020- KY Meters - CT and PT</t>
  </si>
  <si>
    <t>KU-137020- TN Meters - CT and PT</t>
  </si>
  <si>
    <t>KU-137020- VA Meters - CT and PT</t>
  </si>
  <si>
    <t>KU-137100- KY Install on Customers</t>
  </si>
  <si>
    <t>KU-137100- VA Install on Customers</t>
  </si>
  <si>
    <t>KU-137101- KY Install Charging Sta</t>
  </si>
  <si>
    <t>KU-137300- KY Str Lighting and Sign</t>
  </si>
  <si>
    <t>KU-137300- VA Str Lighting and Sign</t>
  </si>
  <si>
    <t>KU-139010- KY Structures &amp; Improv</t>
  </si>
  <si>
    <t>KU-139010- VA Structures &amp; Improv</t>
  </si>
  <si>
    <t>KU-139010-KY Stru Pinevll Joint Own</t>
  </si>
  <si>
    <t>KU-139010-KY Struc Morganfield Offi</t>
  </si>
  <si>
    <t>KU-139010-KY Struc One Quality Bldg</t>
  </si>
  <si>
    <t>KU-139010-Pinevlle Storerm Owned</t>
  </si>
  <si>
    <t>KU-139011-KY Structures AOC AMI</t>
  </si>
  <si>
    <t>KU-139020- VA Pennington Gap Office</t>
  </si>
  <si>
    <t>KU-139020- VA Wise Office</t>
  </si>
  <si>
    <t>KU-139020-Carlisle Office</t>
  </si>
  <si>
    <t>KU-139020-Earlington Pole Yard</t>
  </si>
  <si>
    <t>KU-139020-Eddyville Office</t>
  </si>
  <si>
    <t>KU-139020-Flemingsburg Storeroom</t>
  </si>
  <si>
    <t>KU-139020-Lexington Northside Offic</t>
  </si>
  <si>
    <t>KU-139020-Livermore Storeroom</t>
  </si>
  <si>
    <t>KU-139020-London Office</t>
  </si>
  <si>
    <t>KU-139020-Morehead Storeroom</t>
  </si>
  <si>
    <t>KU-139020-Richmond Office</t>
  </si>
  <si>
    <t>KU-139020-Somerset Pole Yard</t>
  </si>
  <si>
    <t>KU-139020-Taylorsville Office</t>
  </si>
  <si>
    <t>KU-139020-Versailles Storeroom</t>
  </si>
  <si>
    <t>Office Furniture</t>
  </si>
  <si>
    <t>KU-139110- KY Office Equipment</t>
  </si>
  <si>
    <t>KU-139110- VA Office Equipment</t>
  </si>
  <si>
    <t>KU-139120-KY Non PC Computer Equip</t>
  </si>
  <si>
    <t>KU-139120-PA Non PC Computer Equip</t>
  </si>
  <si>
    <t>KU-139120-VA Non PC Computer Equip</t>
  </si>
  <si>
    <t>KU-139130-Cash Processing Equipmen</t>
  </si>
  <si>
    <t>KU-139131-Personal Computers</t>
  </si>
  <si>
    <t>Total Office Furniture and Equipment</t>
  </si>
  <si>
    <t>KU-139200- KY - Ghent 4 ECR 2009</t>
  </si>
  <si>
    <t>KU-139200-KY Cars and Light Trucks-</t>
  </si>
  <si>
    <t>KU-139200-VA Cars and Light Trucks-</t>
  </si>
  <si>
    <t>KU-139210- KY Heavy Trucks &amp; Other-</t>
  </si>
  <si>
    <t>Stores Equipment</t>
  </si>
  <si>
    <t>KU-139300- KY Stores Equipment</t>
  </si>
  <si>
    <t>KU-139300- VA Stores Equipment</t>
  </si>
  <si>
    <t>Total Stores Equipment</t>
  </si>
  <si>
    <t>KU-139400- KY Tools, Shop, Garage</t>
  </si>
  <si>
    <t>KU-139400- VA Tools, Shop, Garage</t>
  </si>
  <si>
    <t>KU-139600-KY Power Op Equip</t>
  </si>
  <si>
    <t>KU-139600-VA Power Op Equip</t>
  </si>
  <si>
    <t>KU-139610-KY Power Op Equip-Lg Mach</t>
  </si>
  <si>
    <t>KU-139610-VA Power Op Equip-Lg Mach</t>
  </si>
  <si>
    <t>KU-139620-KY Power Op Equip - Other</t>
  </si>
  <si>
    <t>KU-139700-KY Microwave,Fiber,Other</t>
  </si>
  <si>
    <t>KU-139700-VA Microwave,Fiber,Other</t>
  </si>
  <si>
    <t>KU-139710- KY Radios and Telephone</t>
  </si>
  <si>
    <t>KU-139710- VA Radios and Telephone</t>
  </si>
  <si>
    <t>KU-139720- DSM Equipment</t>
  </si>
  <si>
    <t>KU-139730-AMI Commun Equip</t>
  </si>
  <si>
    <t>Miscellaneous Equipment</t>
  </si>
  <si>
    <t>KU-139800- KY Miscellaneous Equip</t>
  </si>
  <si>
    <t>Total Miscellaneous Equipment</t>
  </si>
  <si>
    <t>Total General Plant</t>
  </si>
  <si>
    <t>KU-1315101-Steam Personal Compute</t>
  </si>
  <si>
    <t>KU-13151-Steam Non PC Comp Eq</t>
  </si>
  <si>
    <t>KU-1315201-Steam Cloud SW NC</t>
  </si>
  <si>
    <t>KU-1315202-Steam Cloud SW PP</t>
  </si>
  <si>
    <t>KU-13152-Steam Computer SW</t>
  </si>
  <si>
    <t>KU-1315301-Steam Comm Radio,Tele</t>
  </si>
  <si>
    <t>KU-13153-Steam Micro,Fiber,Other</t>
  </si>
  <si>
    <t>KU-1334101-Hydro Personal Compute</t>
  </si>
  <si>
    <t>KU-13341-Hydro Non PC Comp Eq</t>
  </si>
  <si>
    <t>KU-1334201-Hydro Cloud SW NC</t>
  </si>
  <si>
    <t>KU-1334202-Hydro Cloud SW PP</t>
  </si>
  <si>
    <t>KU-13342-Hydro Computer SW</t>
  </si>
  <si>
    <t>KU-1334301-Hydro Comm Radio,Tele</t>
  </si>
  <si>
    <t>KU-13343-Hydro Micro,Fiber,Oth</t>
  </si>
  <si>
    <t>KU-1338101-Solar Cloud SW NC</t>
  </si>
  <si>
    <t>KU-1338102-Solar Cloud SW PP</t>
  </si>
  <si>
    <t>KU-133810-Solar Comp SW</t>
  </si>
  <si>
    <t>KU-1338111-Solar Comm Radio,Tele</t>
  </si>
  <si>
    <t>KU-133811-Solar Micro,Fiber,Other</t>
  </si>
  <si>
    <t>KU-133812-EWB Solar Misc PP Eqp</t>
  </si>
  <si>
    <t>KU-133812-Simp Solar A1 Misc PP Eq</t>
  </si>
  <si>
    <t>KU-13381-EWB Solar Land</t>
  </si>
  <si>
    <t>KU-13381-Mercer Solar Land</t>
  </si>
  <si>
    <t>KU-13381-Simpson Solar Share Land</t>
  </si>
  <si>
    <t>KU-133823-EWB Wind Turbines</t>
  </si>
  <si>
    <t>KU-13382-EWB Solar Struc and Imp</t>
  </si>
  <si>
    <t>KU-13382-Simp Solar A1 Struc &amp; Imp</t>
  </si>
  <si>
    <t>KU-13382-Simp Solar A2 Struc &amp; Imp</t>
  </si>
  <si>
    <t>KU-1338301-Wind Personal Computer</t>
  </si>
  <si>
    <t>KU-133830-Wind Non PC Comp Eq</t>
  </si>
  <si>
    <t>KU-1338311-Wind Cloud SW NC</t>
  </si>
  <si>
    <t>KU-1338312-Wind Cloud SW PP</t>
  </si>
  <si>
    <t>KU-133831-Wind Computer SW</t>
  </si>
  <si>
    <t>KU-1338321-Wind Comm Radio,Tele</t>
  </si>
  <si>
    <t>KU-133832-Wind Micro,Fiber,Other</t>
  </si>
  <si>
    <t>KU-13384-Bus Solar MakersM Panels</t>
  </si>
  <si>
    <t>KU-13384-EWB Solar Panels</t>
  </si>
  <si>
    <t>KU-13384-Marion Co Solar</t>
  </si>
  <si>
    <t>KU-13384-Mercer Co Solar</t>
  </si>
  <si>
    <t>KU-13384-Simp Solar A1 Panels</t>
  </si>
  <si>
    <t>KU-13384-Simp Solar A2 Panels</t>
  </si>
  <si>
    <t>KU-13384-Simp Solar A3 Panels</t>
  </si>
  <si>
    <t>KU-13384-Simp Solar A4 Panels</t>
  </si>
  <si>
    <t>KU-13384-Simp Solar A5 Panels</t>
  </si>
  <si>
    <t>KU-13385-EWB Solar Collector Sys</t>
  </si>
  <si>
    <t>KU-13385-Simp Solar A1 Coll Sys</t>
  </si>
  <si>
    <t>KU-13385-Simp Solar A2 Coll Sys</t>
  </si>
  <si>
    <t>KU-13386-EWB Solar GSU Transform</t>
  </si>
  <si>
    <t>KU-13387-Bus Solar MakersM Inverte</t>
  </si>
  <si>
    <t>KU-13387-EWB Solar Inverters</t>
  </si>
  <si>
    <t>KU-13387-Simp Solar A1 Inverters</t>
  </si>
  <si>
    <t>KU-13387-Simp Solar A2 Inverters</t>
  </si>
  <si>
    <t>KU-13388-Bus Solar MakersM Acc El</t>
  </si>
  <si>
    <t>KU-13388-EWB Solar Other Acc Elec</t>
  </si>
  <si>
    <t>KU-13388-Simp Solar A1 Acc Elec</t>
  </si>
  <si>
    <t>KU-13388-Simp Solar A2 Acc Elec</t>
  </si>
  <si>
    <t>KU-1338901-Solar Personal Computer</t>
  </si>
  <si>
    <t>KU-13389-Solar Non PC Comp Eq</t>
  </si>
  <si>
    <t>KU-1345101-OthProd Personal Compu</t>
  </si>
  <si>
    <t>KU-13451-Oth Prod Non PC Comp Eq</t>
  </si>
  <si>
    <t>KU-1345201-OtherProd Cloud SW NC</t>
  </si>
  <si>
    <t>KU-1345202-Other Prod Cloud SW PP</t>
  </si>
  <si>
    <t>KU-13452-Other Prod Comp SW</t>
  </si>
  <si>
    <t>KU-1345301-OthProd CommRadio,Tel</t>
  </si>
  <si>
    <t>KU-13453-Oth Prod Micro,Fiber,Other</t>
  </si>
  <si>
    <t>KU-1351101-Trans Personal Compute</t>
  </si>
  <si>
    <t>KU-13511-Trans Non PC Comp Eq</t>
  </si>
  <si>
    <t>KU-1351201-Trans Cloud SW NC</t>
  </si>
  <si>
    <t>KU-1351202-Trans Cloud SW PP</t>
  </si>
  <si>
    <t>KU-13512-PA Trans Computer SW</t>
  </si>
  <si>
    <t>KU-13512-Trans Computer SW</t>
  </si>
  <si>
    <t>KU-1351301-KY Trans Comm Radio,Tele</t>
  </si>
  <si>
    <t>KU-1351301-VA Trans Comm Radio,Tele</t>
  </si>
  <si>
    <t>KU-13513-Trans Microwave,Fiber,Oth</t>
  </si>
  <si>
    <t>KU-1363101-Dist Personal Computer</t>
  </si>
  <si>
    <t>KU-1363102-Dist Non PC Comp Eq DSM</t>
  </si>
  <si>
    <t>KU-13631-Dist Non PC Computer Eq</t>
  </si>
  <si>
    <t>KU-1363201-Dist Cloud Soft NC</t>
  </si>
  <si>
    <t>KU-1363202-Dist Cloud Soft PP</t>
  </si>
  <si>
    <t>KU-1363204-Cloud SW Non Cur DSM</t>
  </si>
  <si>
    <t>KU-1363205-Cloud SW Prepaid-DSM</t>
  </si>
  <si>
    <t>KU-1363206-Dist Comp SW AMI</t>
  </si>
  <si>
    <t>KU-1363206-Dist Comp SW AMI 182</t>
  </si>
  <si>
    <t>KU-13632-Dist Computer Software</t>
  </si>
  <si>
    <t>KU-1363301-Dist Comm Radio,Teleph</t>
  </si>
  <si>
    <t>KU-1363302-Comm Equip DSM</t>
  </si>
  <si>
    <t>KU-1363303-Comm Equip AMI</t>
  </si>
  <si>
    <t>KU-1363303-Comm Equip AMI 182</t>
  </si>
  <si>
    <t>KU-13633-Dist Microwave,Fiber,Other</t>
  </si>
  <si>
    <t>KU-137011- KY AMI Meters 182</t>
  </si>
  <si>
    <t>KU-139011-KY Structures AOC AMI 182</t>
  </si>
  <si>
    <t>KU-1397101-KY Personal Computers</t>
  </si>
  <si>
    <t>KU-1397101-PA Personal Computers</t>
  </si>
  <si>
    <t>KU-13971-KY Non PC Computer Eq</t>
  </si>
  <si>
    <t>KU-13971-PA Non PC Computer Eq</t>
  </si>
  <si>
    <t>KU-1397201-KY Cloud SW Non Cur</t>
  </si>
  <si>
    <t>KU-1397201-PA Cloud SW Non Cur</t>
  </si>
  <si>
    <t>KU-1397202-KY Cloud Software PP</t>
  </si>
  <si>
    <t>KU-1397202-PA Cloud Software PP</t>
  </si>
  <si>
    <t>KU-1397203-CCS Computer Software</t>
  </si>
  <si>
    <t>KU-13972-KY Computer Software</t>
  </si>
  <si>
    <t>KU-13972-PA Computer Software</t>
  </si>
  <si>
    <t>KU-13972-VA Computer Software</t>
  </si>
  <si>
    <t>KU-1397301-KY Comm Eq Radio,Tele</t>
  </si>
  <si>
    <t>KU-1397301-VA Comm Eq Radio,Tele</t>
  </si>
  <si>
    <t>KU-139730-AMI Commun Equip 182</t>
  </si>
  <si>
    <t>KU-13973-KY Microwave,Fiber,Other</t>
  </si>
  <si>
    <t>KU-13973-PA Microwave,Fiber,Other</t>
  </si>
  <si>
    <t>KU-13973-VA Microwave,Fiber,Other</t>
  </si>
  <si>
    <t>Non Depreciable Plant and Accounts Not Studied</t>
  </si>
  <si>
    <t>KU-130100- KY Organization</t>
  </si>
  <si>
    <t>KU-130100- VA Organization</t>
  </si>
  <si>
    <t>KU-131707-ARO Cost Steam (Eqp)</t>
  </si>
  <si>
    <t>KU-131708-ARO Cost Steam (CCR)</t>
  </si>
  <si>
    <t>KU-133707-ARO Cost Hydro Prod (Eqp)</t>
  </si>
  <si>
    <t>KU-133813-Solar ARO Cost</t>
  </si>
  <si>
    <t>KU-134707-ARO Cost Other Prod (Eqp)</t>
  </si>
  <si>
    <t>KU-135915-ARO Cost Transm (L/B)</t>
  </si>
  <si>
    <t>KU-135917-ARO Cost Transm (Eqp)</t>
  </si>
  <si>
    <t>KU-137405-ARO Cost Elec Dist (L/B)</t>
  </si>
  <si>
    <t>KU-137407-ARO Cost Elec Dist (Eqp)</t>
  </si>
  <si>
    <t>KU-131020-EWB 1 Land</t>
  </si>
  <si>
    <t>KU-131020-EWB 3 Land</t>
  </si>
  <si>
    <t>KU-131020-EWB 3 Land ECR 2011</t>
  </si>
  <si>
    <t>KU-131020-EWB 3 Land ECR2016-161073</t>
  </si>
  <si>
    <t>KU-131020-EWB 3 Land ECR2016-163777</t>
  </si>
  <si>
    <t>KU-131020-GH 1 Land</t>
  </si>
  <si>
    <t>KU-131020-GH 4 Land ECR 2009</t>
  </si>
  <si>
    <t>KU-131020-GH 4 Land ECR 2016</t>
  </si>
  <si>
    <t>KU-131020-GR 1&amp;2 Land</t>
  </si>
  <si>
    <t>KU-131020-PI 1&amp;2 Land</t>
  </si>
  <si>
    <t>KU-131020-PI 3 Land</t>
  </si>
  <si>
    <t>KU-131020-TC 2 Land</t>
  </si>
  <si>
    <t>KU-131020-TC 2 Land ECR 2009</t>
  </si>
  <si>
    <t>KU-131020-TC 2 Land ECR 2009-160933</t>
  </si>
  <si>
    <t>KU-131020-TC 2 Land ECR 2009-163985</t>
  </si>
  <si>
    <t>KU-131020-TC 2 Land ECR 2009-168856</t>
  </si>
  <si>
    <t>KU-131020-TY 3 Land</t>
  </si>
  <si>
    <t>KU-134020-EWB 8 Land</t>
  </si>
  <si>
    <t>KU-134020-EWB 9PL Land</t>
  </si>
  <si>
    <t>KU-134020-EWB Solar Facility Land</t>
  </si>
  <si>
    <t>KU-134020-Land</t>
  </si>
  <si>
    <t>KU-134020-Simpson Solar Share Land</t>
  </si>
  <si>
    <t>KU-135020- KY Land</t>
  </si>
  <si>
    <t>KU-135020- VA Land</t>
  </si>
  <si>
    <t>KU-136020-KY Land</t>
  </si>
  <si>
    <t>KU-136020-TN Land</t>
  </si>
  <si>
    <t>KU-136020-VA Land</t>
  </si>
  <si>
    <t>KU-138920- KY Land</t>
  </si>
  <si>
    <t>KU-138920- VA Land</t>
  </si>
  <si>
    <t>1.  EW Brown 3 - Per Study</t>
  </si>
  <si>
    <t>https://psc.ky.gov/pscecf/2025-00113/rick.lovekamp%40lge-ku.com/10202025040246/21-2025_KU_LGE_Rate_Case_Stipulation_Testimony_Exhibit_3_-_KU_Revised_Depreciation_Rates.xlsx</t>
  </si>
  <si>
    <t>2.  Meters (370) - study file shows additional depreciation for meters retired early - Company set up reg asset for this.</t>
  </si>
  <si>
    <t>Total Nondepreciable Plant and Accounts Not Studied</t>
  </si>
  <si>
    <t>3.  EW Brown 3 - Per Study</t>
  </si>
  <si>
    <t>4.  Meters (370) - study file shows additional depreciation for meters retired early - Company set up reg asset for this.</t>
  </si>
  <si>
    <t>5.  Adusted Expense on Study</t>
  </si>
  <si>
    <t>Per Depreciation Study File</t>
  </si>
  <si>
    <t>Addditional Information from Combined Study - Future Plants/Locations</t>
  </si>
  <si>
    <t>Per KU Depreciation Study File</t>
  </si>
  <si>
    <t>Per LG&amp;E Depreciation Study File</t>
  </si>
  <si>
    <t>https://psc.ky.gov/pscecf/2025-00114/rick.lovekamp%40lge-ku.com/10202025040331/18-2025_KU_LGE_Rate_Case_Stipulation_Testimony_Exhibit_2_-_LGE_Electric_Revised_Depreciation_Workpapers.xlsx</t>
  </si>
  <si>
    <t>https://psc.ky.gov/pscecf/2025-00113/rick.lovekamp%40lge-ku.com/10202025040246/17-2025_KU_LGE_Rate_Case_Stipulation_Testimony_Exhibit_2_-_KU_Revised_Depreciation_Workpapers.xlsx</t>
  </si>
  <si>
    <t>Current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</si>
</sst>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u/>
      <sz val="12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quotePrefix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2" applyFont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 wrapText="1"/>
    </xf>
    <xf numFmtId="0" fontId="3" fillId="0" borderId="0" xfId="3" quotePrefix="1" applyFont="1" applyAlignment="1">
      <alignment horizontal="left" wrapText="1"/>
    </xf>
    <xf numFmtId="10" fontId="3" fillId="0" borderId="0" xfId="4" applyNumberFormat="1" applyFont="1" applyFill="1" applyAlignment="1">
      <alignment horizontal="center" wrapText="1"/>
    </xf>
    <xf numFmtId="17" fontId="6" fillId="0" borderId="0" xfId="5" quotePrefix="1" applyNumberFormat="1" applyFont="1" applyFill="1" applyAlignment="1">
      <alignment horizontal="center"/>
    </xf>
    <xf numFmtId="17" fontId="6" fillId="0" borderId="0" xfId="3" quotePrefix="1" applyNumberFormat="1" applyFont="1" applyAlignment="1">
      <alignment horizontal="center"/>
    </xf>
    <xf numFmtId="17" fontId="6" fillId="0" borderId="0" xfId="5" quotePrefix="1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10" fontId="4" fillId="0" borderId="0" xfId="4" applyNumberFormat="1" applyFont="1" applyFill="1" applyAlignment="1">
      <alignment horizontal="center"/>
    </xf>
    <xf numFmtId="43" fontId="4" fillId="0" borderId="0" xfId="5" applyFont="1" applyFill="1"/>
    <xf numFmtId="43" fontId="4" fillId="0" borderId="0" xfId="0" applyNumberFormat="1" applyFont="1"/>
    <xf numFmtId="43" fontId="4" fillId="0" borderId="1" xfId="5" applyFont="1" applyFill="1" applyBorder="1"/>
    <xf numFmtId="10" fontId="3" fillId="0" borderId="0" xfId="4" applyNumberFormat="1" applyFont="1" applyFill="1" applyAlignment="1">
      <alignment horizontal="left"/>
    </xf>
    <xf numFmtId="43" fontId="3" fillId="0" borderId="1" xfId="5" applyFont="1" applyFill="1" applyBorder="1"/>
    <xf numFmtId="43" fontId="4" fillId="0" borderId="0" xfId="5" applyFont="1" applyFill="1" applyBorder="1"/>
    <xf numFmtId="43" fontId="3" fillId="0" borderId="0" xfId="5" applyFont="1" applyFill="1"/>
    <xf numFmtId="43" fontId="3" fillId="0" borderId="2" xfId="5" applyFont="1" applyFill="1" applyBorder="1"/>
    <xf numFmtId="44" fontId="4" fillId="0" borderId="0" xfId="1" applyFont="1" applyFill="1" applyBorder="1"/>
    <xf numFmtId="43" fontId="4" fillId="0" borderId="0" xfId="6" applyFont="1" applyFill="1" applyAlignment="1">
      <alignment horizontal="center"/>
    </xf>
    <xf numFmtId="44" fontId="3" fillId="0" borderId="0" xfId="1" applyFont="1" applyFill="1"/>
    <xf numFmtId="44" fontId="4" fillId="0" borderId="0" xfId="1" applyFont="1" applyFill="1"/>
    <xf numFmtId="44" fontId="4" fillId="0" borderId="0" xfId="1" applyFont="1" applyFill="1" applyAlignment="1">
      <alignment horizontal="center"/>
    </xf>
    <xf numFmtId="43" fontId="3" fillId="0" borderId="3" xfId="1" applyNumberFormat="1" applyFont="1" applyFill="1" applyBorder="1"/>
    <xf numFmtId="0" fontId="4" fillId="0" borderId="0" xfId="0" applyFont="1" applyAlignment="1">
      <alignment vertical="center"/>
    </xf>
    <xf numFmtId="43" fontId="4" fillId="0" borderId="2" xfId="0" applyNumberFormat="1" applyFont="1" applyBorder="1"/>
    <xf numFmtId="44" fontId="4" fillId="0" borderId="3" xfId="0" applyNumberFormat="1" applyFont="1" applyBorder="1"/>
    <xf numFmtId="43" fontId="4" fillId="0" borderId="3" xfId="0" applyNumberFormat="1" applyFont="1" applyBorder="1"/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/>
    <xf numFmtId="17" fontId="6" fillId="0" borderId="0" xfId="0" applyNumberFormat="1" applyFont="1" applyAlignment="1">
      <alignment horizontal="center" vertical="top"/>
    </xf>
    <xf numFmtId="17" fontId="6" fillId="0" borderId="0" xfId="0" applyNumberFormat="1" applyFont="1"/>
    <xf numFmtId="10" fontId="3" fillId="0" borderId="0" xfId="4" applyNumberFormat="1" applyFont="1" applyFill="1" applyAlignment="1">
      <alignment horizontal="center"/>
    </xf>
    <xf numFmtId="0" fontId="4" fillId="0" borderId="0" xfId="2" applyFont="1"/>
    <xf numFmtId="44" fontId="3" fillId="0" borderId="3" xfId="1" applyFont="1" applyFill="1" applyBorder="1"/>
    <xf numFmtId="0" fontId="4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left" vertical="top"/>
    </xf>
    <xf numFmtId="43" fontId="3" fillId="0" borderId="0" xfId="5" applyFont="1" applyFill="1" applyBorder="1"/>
    <xf numFmtId="43" fontId="3" fillId="0" borderId="1" xfId="0" applyNumberFormat="1" applyFont="1" applyBorder="1"/>
    <xf numFmtId="44" fontId="3" fillId="0" borderId="0" xfId="1" applyFont="1" applyFill="1" applyAlignment="1"/>
    <xf numFmtId="0" fontId="7" fillId="0" borderId="0" xfId="7" applyAlignment="1">
      <alignment vertical="center"/>
    </xf>
    <xf numFmtId="44" fontId="4" fillId="0" borderId="0" xfId="0" applyNumberFormat="1" applyFont="1"/>
  </cellXfs>
  <cellStyles count="8">
    <cellStyle name="Comma 2 2" xfId="5" xr:uid="{F0F55BBE-CB48-499A-9CB7-F88B40B56270}"/>
    <cellStyle name="Comma 6" xfId="6" xr:uid="{4F1957A2-484A-4D45-BDE3-A01241872623}"/>
    <cellStyle name="Currency" xfId="1" builtinId="4"/>
    <cellStyle name="Hyperlink" xfId="7" builtinId="8"/>
    <cellStyle name="Normal" xfId="0" builtinId="0"/>
    <cellStyle name="Normal 5" xfId="2" xr:uid="{ABCA2B7D-486D-4C44-923D-FC084B5D5916}"/>
    <cellStyle name="Normal 6" xfId="3" xr:uid="{AE2A006D-9D4D-4478-B362-BDFD63646BB2}"/>
    <cellStyle name="Percent 2" xfId="4" xr:uid="{A0F3BDE9-9D11-4AAA-93A6-2E6A96351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sc.ky.gov/pscecf/2025-00113/rick.lovekamp%40lge-ku.com/10202025040246/21-2025_KU_LGE_Rate_Case_Stipulation_Testimony_Exhibit_3_-_KU_Revised_Depreciation_Rates.xlsx" TargetMode="External"/><Relationship Id="rId1" Type="http://schemas.openxmlformats.org/officeDocument/2006/relationships/hyperlink" Target="https://psc.ky.gov/pscecf/2025-00114/rick.lovekamp%40lge-ku.com/10292025011707/23-2025_KU_LGE_Rate_Case_Stipulaton_Testimony_Exibit_3_-_LGE_Electric_Adjusted_Depreciation_Rates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6962-6942-4A9E-AC9E-93F9AFDE6C78}">
  <sheetPr>
    <pageSetUpPr fitToPage="1"/>
  </sheetPr>
  <dimension ref="A1:K1209"/>
  <sheetViews>
    <sheetView tabSelected="1" zoomScale="90" zoomScaleNormal="90" workbookViewId="0">
      <pane xSplit="4" ySplit="5" topLeftCell="E1116" activePane="bottomRight" state="frozen"/>
      <selection pane="topRight" activeCell="E1" sqref="E1"/>
      <selection pane="bottomLeft" activeCell="A6" sqref="A6"/>
      <selection pane="bottomRight" activeCell="A1140" sqref="A1140"/>
    </sheetView>
  </sheetViews>
  <sheetFormatPr defaultColWidth="9.140625" defaultRowHeight="15.75" x14ac:dyDescent="0.25"/>
  <cols>
    <col min="1" max="1" width="43" style="2" bestFit="1" customWidth="1"/>
    <col min="2" max="2" width="12" style="2" customWidth="1"/>
    <col min="3" max="4" width="9.7109375" style="3" customWidth="1"/>
    <col min="5" max="5" width="21" style="2" bestFit="1" customWidth="1"/>
    <col min="6" max="8" width="17.7109375" style="2" bestFit="1" customWidth="1"/>
    <col min="9" max="9" width="20.7109375" style="2" bestFit="1" customWidth="1"/>
    <col min="10" max="10" width="23.85546875" style="2" bestFit="1" customWidth="1"/>
    <col min="11" max="11" width="21" style="2" bestFit="1" customWidth="1"/>
    <col min="12" max="16384" width="9.140625" style="2"/>
  </cols>
  <sheetData>
    <row r="1" spans="1:11" x14ac:dyDescent="0.25">
      <c r="A1" s="4" t="s">
        <v>1</v>
      </c>
      <c r="B1" s="4"/>
    </row>
    <row r="2" spans="1:11" x14ac:dyDescent="0.25">
      <c r="A2" s="4"/>
      <c r="B2" s="4"/>
    </row>
    <row r="3" spans="1:11" x14ac:dyDescent="0.25">
      <c r="C3" s="5"/>
      <c r="D3" s="5"/>
      <c r="F3" s="6"/>
      <c r="G3" s="6"/>
    </row>
    <row r="4" spans="1:11" x14ac:dyDescent="0.25">
      <c r="A4" s="7"/>
      <c r="B4" s="7"/>
      <c r="C4" s="8"/>
      <c r="D4" s="8"/>
      <c r="E4" s="6" t="s">
        <v>2</v>
      </c>
      <c r="F4" s="6" t="s">
        <v>3</v>
      </c>
      <c r="G4" s="6" t="s">
        <v>4</v>
      </c>
      <c r="H4" s="9"/>
      <c r="I4" s="10"/>
      <c r="J4" s="10"/>
      <c r="K4" s="10"/>
    </row>
    <row r="5" spans="1:11" s="16" customFormat="1" ht="47.25" x14ac:dyDescent="0.25">
      <c r="A5" s="11" t="s">
        <v>5</v>
      </c>
      <c r="B5" s="11" t="s">
        <v>6</v>
      </c>
      <c r="C5" s="12" t="s">
        <v>1131</v>
      </c>
      <c r="D5" s="12" t="s">
        <v>7</v>
      </c>
      <c r="E5" s="13">
        <v>45444</v>
      </c>
      <c r="F5" s="14">
        <v>45444</v>
      </c>
      <c r="G5" s="14">
        <v>45444</v>
      </c>
      <c r="H5" s="9" t="s">
        <v>8</v>
      </c>
      <c r="I5" s="15" t="s">
        <v>9</v>
      </c>
      <c r="J5" s="15" t="s">
        <v>10</v>
      </c>
      <c r="K5" s="15" t="s">
        <v>8</v>
      </c>
    </row>
    <row r="6" spans="1:11" s="16" customFormat="1" x14ac:dyDescent="0.25">
      <c r="A6" s="11" t="s">
        <v>11</v>
      </c>
      <c r="B6" s="11"/>
      <c r="C6" s="12"/>
      <c r="D6" s="12"/>
      <c r="E6" s="13"/>
      <c r="F6" s="14"/>
      <c r="G6" s="14"/>
      <c r="H6" s="9"/>
      <c r="I6" s="15"/>
      <c r="J6" s="15"/>
      <c r="K6" s="15"/>
    </row>
    <row r="7" spans="1:11" x14ac:dyDescent="0.25">
      <c r="A7" s="2" t="s">
        <v>543</v>
      </c>
      <c r="B7" s="2">
        <v>130200</v>
      </c>
      <c r="C7" s="17">
        <v>0</v>
      </c>
      <c r="D7" s="17">
        <v>0</v>
      </c>
      <c r="E7" s="18">
        <v>55918.83</v>
      </c>
      <c r="F7" s="19">
        <f t="shared" ref="F7:F21" si="0">E7*C7/12</f>
        <v>0</v>
      </c>
      <c r="G7" s="19">
        <f t="shared" ref="G7:G21" si="1">+E7*D7/12</f>
        <v>0</v>
      </c>
      <c r="H7" s="18">
        <f t="shared" ref="H7:H16" si="2">+G7-F7</f>
        <v>0</v>
      </c>
      <c r="I7" s="18">
        <f t="shared" ref="I7:J21" si="3">+F7*12</f>
        <v>0</v>
      </c>
      <c r="J7" s="18">
        <f t="shared" si="3"/>
        <v>0</v>
      </c>
      <c r="K7" s="18">
        <f t="shared" ref="K7:K16" si="4">+J7-I7</f>
        <v>0</v>
      </c>
    </row>
    <row r="8" spans="1:11" x14ac:dyDescent="0.25">
      <c r="A8" s="2" t="s">
        <v>544</v>
      </c>
      <c r="B8" s="2">
        <v>130300</v>
      </c>
      <c r="C8" s="17">
        <v>9.2899999999999996E-2</v>
      </c>
      <c r="D8" s="17">
        <v>9.2899999999999996E-2</v>
      </c>
      <c r="E8" s="18">
        <v>65678956.829999991</v>
      </c>
      <c r="F8" s="19">
        <f t="shared" si="0"/>
        <v>508464.59079224989</v>
      </c>
      <c r="G8" s="19">
        <f t="shared" si="1"/>
        <v>508464.59079224989</v>
      </c>
      <c r="H8" s="18">
        <f t="shared" si="2"/>
        <v>0</v>
      </c>
      <c r="I8" s="18">
        <f t="shared" si="3"/>
        <v>6101575.0895069987</v>
      </c>
      <c r="J8" s="18">
        <f t="shared" si="3"/>
        <v>6101575.0895069987</v>
      </c>
      <c r="K8" s="18">
        <f t="shared" si="4"/>
        <v>0</v>
      </c>
    </row>
    <row r="9" spans="1:11" x14ac:dyDescent="0.25">
      <c r="A9" s="2" t="s">
        <v>545</v>
      </c>
      <c r="B9" s="2">
        <v>130300</v>
      </c>
      <c r="C9" s="17">
        <v>9.2899999999999996E-2</v>
      </c>
      <c r="D9" s="17">
        <v>9.2899999999999996E-2</v>
      </c>
      <c r="E9" s="18">
        <v>2834765.69</v>
      </c>
      <c r="F9" s="19">
        <f t="shared" si="0"/>
        <v>21945.811050083332</v>
      </c>
      <c r="G9" s="19">
        <f t="shared" si="1"/>
        <v>21945.811050083332</v>
      </c>
      <c r="H9" s="18">
        <f t="shared" si="2"/>
        <v>0</v>
      </c>
      <c r="I9" s="18">
        <f t="shared" si="3"/>
        <v>263349.732601</v>
      </c>
      <c r="J9" s="18">
        <f t="shared" si="3"/>
        <v>263349.732601</v>
      </c>
      <c r="K9" s="18">
        <f t="shared" si="4"/>
        <v>0</v>
      </c>
    </row>
    <row r="10" spans="1:11" x14ac:dyDescent="0.25">
      <c r="A10" s="2" t="s">
        <v>12</v>
      </c>
      <c r="B10" s="2">
        <v>130300</v>
      </c>
      <c r="C10" s="17">
        <v>0</v>
      </c>
      <c r="D10" s="17">
        <v>9.2899999999999996E-2</v>
      </c>
      <c r="E10" s="18">
        <v>0</v>
      </c>
      <c r="F10" s="19">
        <f t="shared" si="0"/>
        <v>0</v>
      </c>
      <c r="G10" s="19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3"/>
        <v>0</v>
      </c>
      <c r="K10" s="18">
        <f t="shared" si="4"/>
        <v>0</v>
      </c>
    </row>
    <row r="11" spans="1:11" x14ac:dyDescent="0.25">
      <c r="A11" s="2" t="s">
        <v>546</v>
      </c>
      <c r="B11" s="2">
        <v>130310</v>
      </c>
      <c r="C11" s="17">
        <v>7.3599999999999999E-2</v>
      </c>
      <c r="D11" s="17">
        <v>7.3599999999999999E-2</v>
      </c>
      <c r="E11" s="18">
        <v>14448869.460000001</v>
      </c>
      <c r="F11" s="19">
        <f t="shared" si="0"/>
        <v>88619.732688000004</v>
      </c>
      <c r="G11" s="19">
        <f t="shared" si="1"/>
        <v>88619.732688000004</v>
      </c>
      <c r="H11" s="18">
        <f t="shared" si="2"/>
        <v>0</v>
      </c>
      <c r="I11" s="18">
        <f t="shared" si="3"/>
        <v>1063436.792256</v>
      </c>
      <c r="J11" s="18">
        <f t="shared" si="3"/>
        <v>1063436.792256</v>
      </c>
      <c r="K11" s="18">
        <f t="shared" si="4"/>
        <v>0</v>
      </c>
    </row>
    <row r="12" spans="1:11" x14ac:dyDescent="0.25">
      <c r="A12" s="2" t="s">
        <v>547</v>
      </c>
      <c r="B12" s="2">
        <v>130330</v>
      </c>
      <c r="C12" s="17">
        <v>0.19439999999999999</v>
      </c>
      <c r="D12" s="17">
        <v>0.19439999999999999</v>
      </c>
      <c r="E12" s="18">
        <v>133232.78</v>
      </c>
      <c r="F12" s="19">
        <f t="shared" si="0"/>
        <v>2158.371036</v>
      </c>
      <c r="G12" s="19">
        <f t="shared" si="1"/>
        <v>2158.371036</v>
      </c>
      <c r="H12" s="18">
        <f t="shared" si="2"/>
        <v>0</v>
      </c>
      <c r="I12" s="18">
        <f t="shared" si="3"/>
        <v>25900.452431999998</v>
      </c>
      <c r="J12" s="18">
        <f t="shared" si="3"/>
        <v>25900.452431999998</v>
      </c>
      <c r="K12" s="18">
        <f t="shared" si="4"/>
        <v>0</v>
      </c>
    </row>
    <row r="13" spans="1:11" x14ac:dyDescent="0.25">
      <c r="A13" s="2" t="s">
        <v>548</v>
      </c>
      <c r="B13" s="2">
        <v>130330</v>
      </c>
      <c r="C13" s="17">
        <v>0.19439999999999999</v>
      </c>
      <c r="D13" s="17">
        <v>0.19439999999999999</v>
      </c>
      <c r="E13" s="18">
        <v>2200164.98</v>
      </c>
      <c r="F13" s="19">
        <f t="shared" si="0"/>
        <v>35642.672675999995</v>
      </c>
      <c r="G13" s="19">
        <f t="shared" si="1"/>
        <v>35642.672675999995</v>
      </c>
      <c r="H13" s="18">
        <f t="shared" si="2"/>
        <v>0</v>
      </c>
      <c r="I13" s="18">
        <f t="shared" si="3"/>
        <v>427712.07211199997</v>
      </c>
      <c r="J13" s="18">
        <f t="shared" si="3"/>
        <v>427712.07211199997</v>
      </c>
      <c r="K13" s="18">
        <f t="shared" si="4"/>
        <v>0</v>
      </c>
    </row>
    <row r="14" spans="1:11" x14ac:dyDescent="0.25">
      <c r="A14" s="2" t="s">
        <v>549</v>
      </c>
      <c r="B14" s="2">
        <v>130332</v>
      </c>
      <c r="C14" s="17">
        <v>0.20619999999999999</v>
      </c>
      <c r="D14" s="17">
        <v>0.20610000000000001</v>
      </c>
      <c r="E14" s="18">
        <v>81327.8</v>
      </c>
      <c r="F14" s="19">
        <f t="shared" si="0"/>
        <v>1397.4826966666667</v>
      </c>
      <c r="G14" s="19">
        <f t="shared" si="1"/>
        <v>1396.804965</v>
      </c>
      <c r="H14" s="18">
        <f t="shared" si="2"/>
        <v>-0.67773166666665929</v>
      </c>
      <c r="I14" s="18">
        <f t="shared" si="3"/>
        <v>16769.792359999999</v>
      </c>
      <c r="J14" s="18">
        <f t="shared" si="3"/>
        <v>16761.65958</v>
      </c>
      <c r="K14" s="18">
        <f t="shared" si="4"/>
        <v>-8.1327799999999115</v>
      </c>
    </row>
    <row r="15" spans="1:11" x14ac:dyDescent="0.25">
      <c r="A15" s="2" t="s">
        <v>13</v>
      </c>
      <c r="B15" s="2">
        <v>130332</v>
      </c>
      <c r="C15" s="17">
        <v>0.20599999999999999</v>
      </c>
      <c r="D15" s="17">
        <v>0.20610000000000001</v>
      </c>
      <c r="E15" s="18">
        <v>63900.15</v>
      </c>
      <c r="F15" s="19">
        <f t="shared" si="0"/>
        <v>1096.952575</v>
      </c>
      <c r="G15" s="19">
        <f t="shared" si="1"/>
        <v>1097.48507625</v>
      </c>
      <c r="H15" s="18">
        <f t="shared" si="2"/>
        <v>0.53250124999999571</v>
      </c>
      <c r="I15" s="18">
        <f t="shared" si="3"/>
        <v>13163.430899999999</v>
      </c>
      <c r="J15" s="18">
        <f t="shared" si="3"/>
        <v>13169.820915</v>
      </c>
      <c r="K15" s="18">
        <f t="shared" si="4"/>
        <v>6.390015000000858</v>
      </c>
    </row>
    <row r="16" spans="1:11" x14ac:dyDescent="0.25">
      <c r="A16" s="2" t="s">
        <v>550</v>
      </c>
      <c r="B16" s="2">
        <v>130340</v>
      </c>
      <c r="C16" s="17">
        <v>0.20269999999999999</v>
      </c>
      <c r="D16" s="17">
        <v>0.20269999999999999</v>
      </c>
      <c r="E16" s="18">
        <v>133232.78</v>
      </c>
      <c r="F16" s="19">
        <f t="shared" si="0"/>
        <v>2250.5237088333333</v>
      </c>
      <c r="G16" s="19">
        <f t="shared" si="1"/>
        <v>2250.5237088333333</v>
      </c>
      <c r="H16" s="18">
        <f t="shared" si="2"/>
        <v>0</v>
      </c>
      <c r="I16" s="18">
        <f t="shared" si="3"/>
        <v>27006.284506</v>
      </c>
      <c r="J16" s="18">
        <f t="shared" si="3"/>
        <v>27006.284506</v>
      </c>
      <c r="K16" s="18">
        <f t="shared" si="4"/>
        <v>0</v>
      </c>
    </row>
    <row r="17" spans="1:11" x14ac:dyDescent="0.25">
      <c r="A17" s="2" t="s">
        <v>551</v>
      </c>
      <c r="B17" s="2">
        <v>130340</v>
      </c>
      <c r="C17" s="17">
        <v>0.20269999999999999</v>
      </c>
      <c r="D17" s="17">
        <v>0.20269999999999999</v>
      </c>
      <c r="E17" s="18">
        <v>622254.09000000008</v>
      </c>
      <c r="F17" s="19">
        <f t="shared" si="0"/>
        <v>10510.908670250001</v>
      </c>
      <c r="G17" s="19">
        <f t="shared" si="1"/>
        <v>10510.908670250001</v>
      </c>
      <c r="H17" s="18">
        <f>+G17-F17</f>
        <v>0</v>
      </c>
      <c r="I17" s="18">
        <f t="shared" si="3"/>
        <v>126130.90404300002</v>
      </c>
      <c r="J17" s="18">
        <f t="shared" si="3"/>
        <v>126130.90404300002</v>
      </c>
      <c r="K17" s="18">
        <f>+J17-I17</f>
        <v>0</v>
      </c>
    </row>
    <row r="18" spans="1:11" x14ac:dyDescent="0.25">
      <c r="A18" s="2" t="s">
        <v>552</v>
      </c>
      <c r="B18" s="2">
        <v>130342</v>
      </c>
      <c r="C18" s="17">
        <v>0.20619999999999999</v>
      </c>
      <c r="D18" s="17">
        <v>0.20610000000000001</v>
      </c>
      <c r="E18" s="18">
        <v>81327.8</v>
      </c>
      <c r="F18" s="19">
        <f t="shared" si="0"/>
        <v>1397.4826966666667</v>
      </c>
      <c r="G18" s="19">
        <f t="shared" si="1"/>
        <v>1396.804965</v>
      </c>
      <c r="H18" s="18">
        <f>+G18-F18</f>
        <v>-0.67773166666665929</v>
      </c>
      <c r="I18" s="18">
        <f t="shared" si="3"/>
        <v>16769.792359999999</v>
      </c>
      <c r="J18" s="18">
        <f t="shared" si="3"/>
        <v>16761.65958</v>
      </c>
      <c r="K18" s="18">
        <f>+J18-I18</f>
        <v>-8.1327799999999115</v>
      </c>
    </row>
    <row r="19" spans="1:11" x14ac:dyDescent="0.25">
      <c r="A19" s="2" t="s">
        <v>14</v>
      </c>
      <c r="B19" s="2">
        <v>130342</v>
      </c>
      <c r="C19" s="17">
        <v>0.20599999999999999</v>
      </c>
      <c r="D19" s="17">
        <v>0.20610000000000001</v>
      </c>
      <c r="E19" s="18">
        <v>63900.15</v>
      </c>
      <c r="F19" s="19">
        <f t="shared" si="0"/>
        <v>1096.952575</v>
      </c>
      <c r="G19" s="19">
        <f t="shared" si="1"/>
        <v>1097.48507625</v>
      </c>
      <c r="H19" s="18">
        <f>+G19-F19</f>
        <v>0.53250124999999571</v>
      </c>
      <c r="I19" s="18">
        <f t="shared" si="3"/>
        <v>13163.430899999999</v>
      </c>
      <c r="J19" s="18">
        <f t="shared" si="3"/>
        <v>13169.820915</v>
      </c>
      <c r="K19" s="18">
        <f>+J19-I19</f>
        <v>6.390015000000858</v>
      </c>
    </row>
    <row r="20" spans="1:11" x14ac:dyDescent="0.25">
      <c r="A20" s="2" t="s">
        <v>553</v>
      </c>
      <c r="B20" s="2">
        <v>130350</v>
      </c>
      <c r="C20" s="17">
        <v>0</v>
      </c>
      <c r="D20" s="17">
        <v>0</v>
      </c>
      <c r="E20" s="18">
        <v>0</v>
      </c>
      <c r="F20" s="19">
        <f t="shared" si="0"/>
        <v>0</v>
      </c>
      <c r="G20" s="19">
        <f t="shared" si="1"/>
        <v>0</v>
      </c>
      <c r="H20" s="18">
        <f>+G20-F20</f>
        <v>0</v>
      </c>
      <c r="I20" s="18">
        <f t="shared" si="3"/>
        <v>0</v>
      </c>
      <c r="J20" s="18">
        <f t="shared" si="3"/>
        <v>0</v>
      </c>
      <c r="K20" s="18">
        <f>+J20-I20</f>
        <v>0</v>
      </c>
    </row>
    <row r="21" spans="1:11" x14ac:dyDescent="0.25">
      <c r="A21" s="2" t="s">
        <v>554</v>
      </c>
      <c r="B21" s="2">
        <v>130350</v>
      </c>
      <c r="C21" s="17">
        <v>0</v>
      </c>
      <c r="D21" s="17">
        <v>0</v>
      </c>
      <c r="E21" s="18">
        <v>0</v>
      </c>
      <c r="F21" s="19">
        <f t="shared" si="0"/>
        <v>0</v>
      </c>
      <c r="G21" s="19">
        <f t="shared" si="1"/>
        <v>0</v>
      </c>
      <c r="H21" s="18">
        <f>+G21-F21</f>
        <v>0</v>
      </c>
      <c r="I21" s="18">
        <f t="shared" si="3"/>
        <v>0</v>
      </c>
      <c r="J21" s="18">
        <f t="shared" si="3"/>
        <v>0</v>
      </c>
      <c r="K21" s="18">
        <f>+J21-I21</f>
        <v>0</v>
      </c>
    </row>
    <row r="22" spans="1:11" x14ac:dyDescent="0.25">
      <c r="A22" s="21" t="s">
        <v>15</v>
      </c>
      <c r="C22" s="17"/>
      <c r="D22" s="17"/>
      <c r="E22" s="20">
        <f>SUBTOTAL(9,E7:E21)</f>
        <v>86397851.340000018</v>
      </c>
      <c r="F22" s="20">
        <f t="shared" ref="F22:K22" si="5">SUBTOTAL(9,F7:F21)</f>
        <v>674581.48116474983</v>
      </c>
      <c r="G22" s="20">
        <f t="shared" si="5"/>
        <v>674581.19070391671</v>
      </c>
      <c r="H22" s="20">
        <f t="shared" si="5"/>
        <v>-0.29046083333332717</v>
      </c>
      <c r="I22" s="20">
        <f t="shared" si="5"/>
        <v>8094977.7739769984</v>
      </c>
      <c r="J22" s="20">
        <f t="shared" si="5"/>
        <v>8094974.2884469964</v>
      </c>
      <c r="K22" s="20">
        <f t="shared" si="5"/>
        <v>-3.4855299999981071</v>
      </c>
    </row>
    <row r="23" spans="1:11" x14ac:dyDescent="0.25">
      <c r="A23" s="21"/>
      <c r="C23" s="17"/>
      <c r="D23" s="17"/>
      <c r="E23" s="23"/>
      <c r="F23" s="23"/>
      <c r="G23" s="23"/>
      <c r="H23" s="23"/>
      <c r="I23" s="23"/>
      <c r="J23" s="23"/>
      <c r="K23" s="23"/>
    </row>
    <row r="24" spans="1:11" x14ac:dyDescent="0.25">
      <c r="A24" s="21" t="s">
        <v>16</v>
      </c>
      <c r="C24" s="17"/>
      <c r="D24" s="17"/>
      <c r="E24" s="23"/>
      <c r="F24" s="23"/>
      <c r="G24" s="23"/>
      <c r="H24" s="23"/>
      <c r="I24" s="23"/>
      <c r="J24" s="23"/>
      <c r="K24" s="23"/>
    </row>
    <row r="25" spans="1:11" x14ac:dyDescent="0.25">
      <c r="A25" s="21"/>
      <c r="C25" s="17"/>
      <c r="D25" s="17"/>
      <c r="E25" s="23"/>
      <c r="F25" s="23"/>
      <c r="G25" s="23"/>
      <c r="H25" s="23"/>
      <c r="I25" s="23"/>
      <c r="J25" s="23"/>
      <c r="K25" s="23"/>
    </row>
    <row r="26" spans="1:11" x14ac:dyDescent="0.25">
      <c r="A26" s="7" t="s">
        <v>17</v>
      </c>
      <c r="C26" s="17"/>
      <c r="D26" s="17"/>
      <c r="E26" s="18"/>
      <c r="F26" s="19"/>
      <c r="G26" s="19"/>
      <c r="H26" s="18"/>
      <c r="I26" s="18"/>
      <c r="J26" s="18"/>
      <c r="K26" s="18"/>
    </row>
    <row r="27" spans="1:11" x14ac:dyDescent="0.25">
      <c r="A27" s="2" t="s">
        <v>555</v>
      </c>
      <c r="B27" s="2">
        <v>131100</v>
      </c>
      <c r="C27" s="17">
        <v>0</v>
      </c>
      <c r="D27" s="17">
        <v>0</v>
      </c>
      <c r="E27" s="18">
        <v>11505683.709999999</v>
      </c>
      <c r="F27" s="19">
        <f t="shared" ref="F27:F86" si="6">E27*C27/12</f>
        <v>0</v>
      </c>
      <c r="G27" s="19">
        <f t="shared" ref="G27:G86" si="7">+E27*D27/12</f>
        <v>0</v>
      </c>
      <c r="H27" s="18">
        <f t="shared" ref="H27:H86" si="8">+G27-F27</f>
        <v>0</v>
      </c>
      <c r="I27" s="18">
        <f t="shared" ref="I27:J58" si="9">+F27*12</f>
        <v>0</v>
      </c>
      <c r="J27" s="18">
        <f t="shared" si="9"/>
        <v>0</v>
      </c>
      <c r="K27" s="18">
        <f t="shared" ref="K27:K86" si="10">+J27-I27</f>
        <v>0</v>
      </c>
    </row>
    <row r="28" spans="1:11" x14ac:dyDescent="0.25">
      <c r="A28" s="2" t="s">
        <v>556</v>
      </c>
      <c r="B28" s="2">
        <v>131100</v>
      </c>
      <c r="C28" s="17">
        <v>0</v>
      </c>
      <c r="D28" s="17">
        <v>0</v>
      </c>
      <c r="E28" s="18">
        <v>8663426.75</v>
      </c>
      <c r="F28" s="19">
        <f t="shared" si="6"/>
        <v>0</v>
      </c>
      <c r="G28" s="19">
        <f t="shared" si="7"/>
        <v>0</v>
      </c>
      <c r="H28" s="18">
        <f t="shared" si="8"/>
        <v>0</v>
      </c>
      <c r="I28" s="18">
        <f t="shared" si="9"/>
        <v>0</v>
      </c>
      <c r="J28" s="18">
        <f t="shared" si="9"/>
        <v>0</v>
      </c>
      <c r="K28" s="18">
        <f t="shared" si="10"/>
        <v>0</v>
      </c>
    </row>
    <row r="29" spans="1:11" x14ac:dyDescent="0.25">
      <c r="A29" s="2" t="s">
        <v>557</v>
      </c>
      <c r="B29" s="2">
        <v>131100</v>
      </c>
      <c r="C29" s="17">
        <v>2.9400000000000003E-2</v>
      </c>
      <c r="D29" s="17">
        <f>+C29</f>
        <v>2.9400000000000003E-2</v>
      </c>
      <c r="E29" s="18">
        <v>30270991.379999988</v>
      </c>
      <c r="F29" s="19">
        <f t="shared" si="6"/>
        <v>74163.928880999985</v>
      </c>
      <c r="G29" s="19">
        <f t="shared" si="7"/>
        <v>74163.928880999985</v>
      </c>
      <c r="H29" s="18">
        <f t="shared" si="8"/>
        <v>0</v>
      </c>
      <c r="I29" s="18">
        <f t="shared" si="9"/>
        <v>889967.14657199988</v>
      </c>
      <c r="J29" s="18">
        <f t="shared" si="9"/>
        <v>889967.14657199988</v>
      </c>
      <c r="K29" s="18">
        <f t="shared" si="10"/>
        <v>0</v>
      </c>
    </row>
    <row r="30" spans="1:11" x14ac:dyDescent="0.25">
      <c r="A30" s="2" t="s">
        <v>558</v>
      </c>
      <c r="B30" s="2">
        <v>131100</v>
      </c>
      <c r="C30" s="17">
        <v>2.9400000000000003E-2</v>
      </c>
      <c r="D30" s="17">
        <f>+C30</f>
        <v>2.9400000000000003E-2</v>
      </c>
      <c r="E30" s="18">
        <v>0</v>
      </c>
      <c r="F30" s="19">
        <f t="shared" si="6"/>
        <v>0</v>
      </c>
      <c r="G30" s="19">
        <f t="shared" si="7"/>
        <v>0</v>
      </c>
      <c r="H30" s="18">
        <f t="shared" si="8"/>
        <v>0</v>
      </c>
      <c r="I30" s="18">
        <f t="shared" si="9"/>
        <v>0</v>
      </c>
      <c r="J30" s="18">
        <f t="shared" si="9"/>
        <v>0</v>
      </c>
      <c r="K30" s="18">
        <f t="shared" si="10"/>
        <v>0</v>
      </c>
    </row>
    <row r="31" spans="1:11" x14ac:dyDescent="0.25">
      <c r="A31" s="2" t="s">
        <v>559</v>
      </c>
      <c r="B31" s="2">
        <v>131100</v>
      </c>
      <c r="C31" s="17">
        <v>2.9400000000000003E-2</v>
      </c>
      <c r="D31" s="17">
        <f>+C31</f>
        <v>2.9400000000000003E-2</v>
      </c>
      <c r="E31" s="18">
        <v>0</v>
      </c>
      <c r="F31" s="19">
        <f t="shared" si="6"/>
        <v>0</v>
      </c>
      <c r="G31" s="19">
        <f t="shared" si="7"/>
        <v>0</v>
      </c>
      <c r="H31" s="18">
        <f t="shared" si="8"/>
        <v>0</v>
      </c>
      <c r="I31" s="18">
        <f t="shared" si="9"/>
        <v>0</v>
      </c>
      <c r="J31" s="18">
        <f t="shared" si="9"/>
        <v>0</v>
      </c>
      <c r="K31" s="18">
        <f t="shared" si="10"/>
        <v>0</v>
      </c>
    </row>
    <row r="32" spans="1:11" x14ac:dyDescent="0.25">
      <c r="A32" s="2" t="s">
        <v>560</v>
      </c>
      <c r="B32" s="2">
        <v>131100</v>
      </c>
      <c r="C32" s="17">
        <v>4.3099999999999999E-2</v>
      </c>
      <c r="D32" s="17">
        <f>+C32</f>
        <v>4.3099999999999999E-2</v>
      </c>
      <c r="E32" s="18">
        <v>45562901.590000004</v>
      </c>
      <c r="F32" s="19">
        <f t="shared" si="6"/>
        <v>163646.75487741668</v>
      </c>
      <c r="G32" s="19">
        <f t="shared" si="7"/>
        <v>163646.75487741668</v>
      </c>
      <c r="H32" s="18">
        <f t="shared" si="8"/>
        <v>0</v>
      </c>
      <c r="I32" s="18">
        <f t="shared" si="9"/>
        <v>1963761.0585290003</v>
      </c>
      <c r="J32" s="18">
        <f t="shared" si="9"/>
        <v>1963761.0585290003</v>
      </c>
      <c r="K32" s="18">
        <f t="shared" si="10"/>
        <v>0</v>
      </c>
    </row>
    <row r="33" spans="1:11" x14ac:dyDescent="0.25">
      <c r="A33" s="2" t="s">
        <v>561</v>
      </c>
      <c r="B33" s="2">
        <v>131100</v>
      </c>
      <c r="C33" s="17">
        <v>4.3800000000000006E-2</v>
      </c>
      <c r="D33" s="17">
        <v>4.3900000000000002E-2</v>
      </c>
      <c r="E33" s="18">
        <v>22835850.350000001</v>
      </c>
      <c r="F33" s="19">
        <f t="shared" si="6"/>
        <v>83350.853777500015</v>
      </c>
      <c r="G33" s="19">
        <f t="shared" si="7"/>
        <v>83541.152530416672</v>
      </c>
      <c r="H33" s="18">
        <f t="shared" si="8"/>
        <v>190.29875291665667</v>
      </c>
      <c r="I33" s="18">
        <f t="shared" si="9"/>
        <v>1000210.2453300002</v>
      </c>
      <c r="J33" s="18">
        <f t="shared" si="9"/>
        <v>1002493.8303650001</v>
      </c>
      <c r="K33" s="18">
        <f t="shared" si="10"/>
        <v>2283.58503499988</v>
      </c>
    </row>
    <row r="34" spans="1:11" x14ac:dyDescent="0.25">
      <c r="A34" s="2" t="s">
        <v>562</v>
      </c>
      <c r="B34" s="2">
        <v>131100</v>
      </c>
      <c r="C34" s="17">
        <v>1.9599999999999999E-2</v>
      </c>
      <c r="D34" s="17">
        <v>1.9599999999999999E-2</v>
      </c>
      <c r="E34" s="18">
        <v>8543441.8300000001</v>
      </c>
      <c r="F34" s="19">
        <f t="shared" si="6"/>
        <v>13954.288322333334</v>
      </c>
      <c r="G34" s="19">
        <f t="shared" si="7"/>
        <v>13954.288322333334</v>
      </c>
      <c r="H34" s="18">
        <f t="shared" si="8"/>
        <v>0</v>
      </c>
      <c r="I34" s="18">
        <f t="shared" si="9"/>
        <v>167451.45986800001</v>
      </c>
      <c r="J34" s="18">
        <f t="shared" si="9"/>
        <v>167451.45986800001</v>
      </c>
      <c r="K34" s="18">
        <f t="shared" si="10"/>
        <v>0</v>
      </c>
    </row>
    <row r="35" spans="1:11" x14ac:dyDescent="0.25">
      <c r="A35" s="2" t="s">
        <v>563</v>
      </c>
      <c r="B35" s="2">
        <v>131100</v>
      </c>
      <c r="C35" s="17">
        <v>3.5400000000000001E-2</v>
      </c>
      <c r="D35" s="17">
        <v>3.5499999999999997E-2</v>
      </c>
      <c r="E35" s="18">
        <v>17403072.050000001</v>
      </c>
      <c r="F35" s="19">
        <f t="shared" si="6"/>
        <v>51339.062547500005</v>
      </c>
      <c r="G35" s="19">
        <f t="shared" si="7"/>
        <v>51484.088147916664</v>
      </c>
      <c r="H35" s="18">
        <f t="shared" si="8"/>
        <v>145.02560041665856</v>
      </c>
      <c r="I35" s="18">
        <f t="shared" si="9"/>
        <v>616068.75057000003</v>
      </c>
      <c r="J35" s="18">
        <f t="shared" si="9"/>
        <v>617809.05777499999</v>
      </c>
      <c r="K35" s="18">
        <f t="shared" si="10"/>
        <v>1740.307204999961</v>
      </c>
    </row>
    <row r="36" spans="1:11" x14ac:dyDescent="0.25">
      <c r="A36" s="2" t="s">
        <v>564</v>
      </c>
      <c r="B36" s="2">
        <v>131100</v>
      </c>
      <c r="C36" s="17">
        <v>2.35E-2</v>
      </c>
      <c r="D36" s="17">
        <v>2.3599999999999999E-2</v>
      </c>
      <c r="E36" s="18">
        <v>52417096.74000001</v>
      </c>
      <c r="F36" s="19">
        <f t="shared" si="6"/>
        <v>102650.14778250002</v>
      </c>
      <c r="G36" s="19">
        <f t="shared" si="7"/>
        <v>103086.95692200003</v>
      </c>
      <c r="H36" s="18">
        <f t="shared" si="8"/>
        <v>436.80913950000831</v>
      </c>
      <c r="I36" s="18">
        <f t="shared" si="9"/>
        <v>1231801.7733900002</v>
      </c>
      <c r="J36" s="18">
        <f t="shared" si="9"/>
        <v>1237043.4830640003</v>
      </c>
      <c r="K36" s="18">
        <f t="shared" si="10"/>
        <v>5241.7096740000416</v>
      </c>
    </row>
    <row r="37" spans="1:11" x14ac:dyDescent="0.25">
      <c r="A37" s="2" t="s">
        <v>565</v>
      </c>
      <c r="B37" s="2">
        <v>131100</v>
      </c>
      <c r="C37" s="17">
        <v>2.35E-2</v>
      </c>
      <c r="D37" s="17">
        <v>2.3599999999999999E-2</v>
      </c>
      <c r="E37" s="18">
        <v>0</v>
      </c>
      <c r="F37" s="19">
        <f t="shared" si="6"/>
        <v>0</v>
      </c>
      <c r="G37" s="19">
        <f t="shared" si="7"/>
        <v>0</v>
      </c>
      <c r="H37" s="18">
        <f t="shared" si="8"/>
        <v>0</v>
      </c>
      <c r="I37" s="18">
        <f t="shared" si="9"/>
        <v>0</v>
      </c>
      <c r="J37" s="18">
        <f t="shared" si="9"/>
        <v>0</v>
      </c>
      <c r="K37" s="18">
        <f t="shared" si="10"/>
        <v>0</v>
      </c>
    </row>
    <row r="38" spans="1:11" x14ac:dyDescent="0.25">
      <c r="A38" s="2" t="s">
        <v>566</v>
      </c>
      <c r="B38" s="2">
        <v>131100</v>
      </c>
      <c r="C38" s="17">
        <v>6.0900000000000003E-2</v>
      </c>
      <c r="D38" s="17">
        <v>6.0900000000000003E-2</v>
      </c>
      <c r="E38" s="18">
        <v>59275076.360000014</v>
      </c>
      <c r="F38" s="19">
        <f t="shared" si="6"/>
        <v>300821.0125270001</v>
      </c>
      <c r="G38" s="19">
        <f t="shared" si="7"/>
        <v>300821.0125270001</v>
      </c>
      <c r="H38" s="18">
        <f t="shared" si="8"/>
        <v>0</v>
      </c>
      <c r="I38" s="18">
        <f t="shared" si="9"/>
        <v>3609852.150324001</v>
      </c>
      <c r="J38" s="18">
        <f t="shared" si="9"/>
        <v>3609852.150324001</v>
      </c>
      <c r="K38" s="18">
        <f t="shared" si="10"/>
        <v>0</v>
      </c>
    </row>
    <row r="39" spans="1:11" x14ac:dyDescent="0.25">
      <c r="A39" s="2" t="s">
        <v>567</v>
      </c>
      <c r="B39" s="2">
        <v>131100</v>
      </c>
      <c r="C39" s="17">
        <v>6.0900000000000003E-2</v>
      </c>
      <c r="D39" s="17">
        <v>6.0900000000000003E-2</v>
      </c>
      <c r="E39" s="18">
        <v>0</v>
      </c>
      <c r="F39" s="19">
        <f t="shared" si="6"/>
        <v>0</v>
      </c>
      <c r="G39" s="19">
        <f t="shared" si="7"/>
        <v>0</v>
      </c>
      <c r="H39" s="18">
        <f t="shared" si="8"/>
        <v>0</v>
      </c>
      <c r="I39" s="18">
        <f t="shared" si="9"/>
        <v>0</v>
      </c>
      <c r="J39" s="18">
        <f t="shared" si="9"/>
        <v>0</v>
      </c>
      <c r="K39" s="18">
        <f t="shared" si="10"/>
        <v>0</v>
      </c>
    </row>
    <row r="40" spans="1:11" x14ac:dyDescent="0.25">
      <c r="A40" s="2" t="s">
        <v>568</v>
      </c>
      <c r="B40" s="2">
        <v>131100</v>
      </c>
      <c r="C40" s="17">
        <v>2.1700000000000001E-2</v>
      </c>
      <c r="D40" s="17">
        <v>2.1700000000000001E-2</v>
      </c>
      <c r="E40" s="18">
        <v>15864445.35</v>
      </c>
      <c r="F40" s="19">
        <f t="shared" si="6"/>
        <v>28688.205341249999</v>
      </c>
      <c r="G40" s="19">
        <f t="shared" si="7"/>
        <v>28688.205341249999</v>
      </c>
      <c r="H40" s="18">
        <f t="shared" si="8"/>
        <v>0</v>
      </c>
      <c r="I40" s="18">
        <f t="shared" si="9"/>
        <v>344258.464095</v>
      </c>
      <c r="J40" s="18">
        <f t="shared" si="9"/>
        <v>344258.464095</v>
      </c>
      <c r="K40" s="18">
        <f t="shared" si="10"/>
        <v>0</v>
      </c>
    </row>
    <row r="41" spans="1:11" x14ac:dyDescent="0.25">
      <c r="A41" s="2" t="s">
        <v>569</v>
      </c>
      <c r="B41" s="2">
        <v>131100</v>
      </c>
      <c r="C41" s="17">
        <v>0</v>
      </c>
      <c r="D41" s="17">
        <v>0</v>
      </c>
      <c r="E41" s="18">
        <v>0</v>
      </c>
      <c r="F41" s="19">
        <f t="shared" si="6"/>
        <v>0</v>
      </c>
      <c r="G41" s="19">
        <f t="shared" si="7"/>
        <v>0</v>
      </c>
      <c r="H41" s="18">
        <f t="shared" si="8"/>
        <v>0</v>
      </c>
      <c r="I41" s="18">
        <f t="shared" si="9"/>
        <v>0</v>
      </c>
      <c r="J41" s="18">
        <f t="shared" si="9"/>
        <v>0</v>
      </c>
      <c r="K41" s="18">
        <f t="shared" si="10"/>
        <v>0</v>
      </c>
    </row>
    <row r="42" spans="1:11" x14ac:dyDescent="0.25">
      <c r="A42" s="2" t="s">
        <v>570</v>
      </c>
      <c r="B42" s="2">
        <v>131100</v>
      </c>
      <c r="C42" s="17">
        <v>7.3599999999999985E-2</v>
      </c>
      <c r="D42" s="17">
        <v>7.3599999999999999E-2</v>
      </c>
      <c r="E42" s="18">
        <v>130361.98</v>
      </c>
      <c r="F42" s="19">
        <f t="shared" si="6"/>
        <v>799.55347733333303</v>
      </c>
      <c r="G42" s="19">
        <f t="shared" si="7"/>
        <v>799.55347733333326</v>
      </c>
      <c r="H42" s="18">
        <f t="shared" si="8"/>
        <v>0</v>
      </c>
      <c r="I42" s="18">
        <f t="shared" si="9"/>
        <v>9594.6417279999969</v>
      </c>
      <c r="J42" s="18">
        <f t="shared" si="9"/>
        <v>9594.6417279999987</v>
      </c>
      <c r="K42" s="18">
        <f t="shared" si="10"/>
        <v>0</v>
      </c>
    </row>
    <row r="43" spans="1:11" x14ac:dyDescent="0.25">
      <c r="A43" s="2" t="s">
        <v>571</v>
      </c>
      <c r="B43" s="2">
        <v>131100</v>
      </c>
      <c r="C43" s="17">
        <v>6.0900000000000003E-2</v>
      </c>
      <c r="D43" s="17">
        <v>6.0900000000000003E-2</v>
      </c>
      <c r="E43" s="18">
        <v>59656530.740000002</v>
      </c>
      <c r="F43" s="19">
        <f t="shared" si="6"/>
        <v>302756.89350549999</v>
      </c>
      <c r="G43" s="19">
        <f t="shared" si="7"/>
        <v>302756.89350549999</v>
      </c>
      <c r="H43" s="18">
        <f t="shared" si="8"/>
        <v>0</v>
      </c>
      <c r="I43" s="18">
        <f t="shared" si="9"/>
        <v>3633082.7220660001</v>
      </c>
      <c r="J43" s="18">
        <f t="shared" si="9"/>
        <v>3633082.7220660001</v>
      </c>
      <c r="K43" s="18">
        <f t="shared" si="10"/>
        <v>0</v>
      </c>
    </row>
    <row r="44" spans="1:11" x14ac:dyDescent="0.25">
      <c r="A44" s="2" t="s">
        <v>572</v>
      </c>
      <c r="B44" s="2">
        <v>131100</v>
      </c>
      <c r="C44" s="17">
        <v>0</v>
      </c>
      <c r="D44" s="17">
        <v>0</v>
      </c>
      <c r="E44" s="18">
        <v>0</v>
      </c>
      <c r="F44" s="19">
        <f t="shared" si="6"/>
        <v>0</v>
      </c>
      <c r="G44" s="19">
        <f t="shared" si="7"/>
        <v>0</v>
      </c>
      <c r="H44" s="18">
        <f t="shared" si="8"/>
        <v>0</v>
      </c>
      <c r="I44" s="18">
        <f t="shared" si="9"/>
        <v>0</v>
      </c>
      <c r="J44" s="18">
        <f t="shared" si="9"/>
        <v>0</v>
      </c>
      <c r="K44" s="18">
        <f t="shared" si="10"/>
        <v>0</v>
      </c>
    </row>
    <row r="45" spans="1:11" x14ac:dyDescent="0.25">
      <c r="A45" s="2" t="s">
        <v>573</v>
      </c>
      <c r="B45" s="2">
        <v>131100</v>
      </c>
      <c r="C45" s="17">
        <v>0</v>
      </c>
      <c r="D45" s="17">
        <v>0</v>
      </c>
      <c r="E45" s="18">
        <v>0</v>
      </c>
      <c r="F45" s="19">
        <f t="shared" si="6"/>
        <v>0</v>
      </c>
      <c r="G45" s="19">
        <f t="shared" si="7"/>
        <v>0</v>
      </c>
      <c r="H45" s="18">
        <f t="shared" si="8"/>
        <v>0</v>
      </c>
      <c r="I45" s="18">
        <f t="shared" si="9"/>
        <v>0</v>
      </c>
      <c r="J45" s="18">
        <f t="shared" si="9"/>
        <v>0</v>
      </c>
      <c r="K45" s="18">
        <f t="shared" si="10"/>
        <v>0</v>
      </c>
    </row>
    <row r="46" spans="1:11" x14ac:dyDescent="0.25">
      <c r="A46" s="2" t="s">
        <v>574</v>
      </c>
      <c r="B46" s="2">
        <v>131100</v>
      </c>
      <c r="C46" s="17">
        <v>0</v>
      </c>
      <c r="D46" s="17">
        <v>0</v>
      </c>
      <c r="E46" s="18">
        <v>0</v>
      </c>
      <c r="F46" s="19">
        <f t="shared" si="6"/>
        <v>0</v>
      </c>
      <c r="G46" s="19">
        <f t="shared" si="7"/>
        <v>0</v>
      </c>
      <c r="H46" s="18">
        <f t="shared" si="8"/>
        <v>0</v>
      </c>
      <c r="I46" s="18">
        <f t="shared" si="9"/>
        <v>0</v>
      </c>
      <c r="J46" s="18">
        <f t="shared" si="9"/>
        <v>0</v>
      </c>
      <c r="K46" s="18">
        <f t="shared" si="10"/>
        <v>0</v>
      </c>
    </row>
    <row r="47" spans="1:11" x14ac:dyDescent="0.25">
      <c r="A47" s="2" t="s">
        <v>575</v>
      </c>
      <c r="B47" s="2">
        <v>131100</v>
      </c>
      <c r="C47" s="17">
        <v>0</v>
      </c>
      <c r="D47" s="17">
        <v>0</v>
      </c>
      <c r="E47" s="18">
        <v>0</v>
      </c>
      <c r="F47" s="19">
        <f t="shared" si="6"/>
        <v>0</v>
      </c>
      <c r="G47" s="19">
        <f t="shared" si="7"/>
        <v>0</v>
      </c>
      <c r="H47" s="18">
        <f t="shared" si="8"/>
        <v>0</v>
      </c>
      <c r="I47" s="18">
        <f t="shared" si="9"/>
        <v>0</v>
      </c>
      <c r="J47" s="18">
        <f t="shared" si="9"/>
        <v>0</v>
      </c>
      <c r="K47" s="18">
        <f t="shared" si="10"/>
        <v>0</v>
      </c>
    </row>
    <row r="48" spans="1:11" x14ac:dyDescent="0.25">
      <c r="A48" s="2" t="s">
        <v>576</v>
      </c>
      <c r="B48" s="2">
        <v>131100</v>
      </c>
      <c r="C48" s="17">
        <v>4.9300000000000004E-2</v>
      </c>
      <c r="D48" s="17">
        <v>4.9299999999999997E-2</v>
      </c>
      <c r="E48" s="18">
        <v>3882888.32</v>
      </c>
      <c r="F48" s="19">
        <f t="shared" si="6"/>
        <v>15952.199514666667</v>
      </c>
      <c r="G48" s="19">
        <f t="shared" si="7"/>
        <v>15952.199514666665</v>
      </c>
      <c r="H48" s="18">
        <f t="shared" si="8"/>
        <v>0</v>
      </c>
      <c r="I48" s="18">
        <f t="shared" si="9"/>
        <v>191426.394176</v>
      </c>
      <c r="J48" s="18">
        <f t="shared" si="9"/>
        <v>191426.39417599997</v>
      </c>
      <c r="K48" s="18">
        <f t="shared" si="10"/>
        <v>0</v>
      </c>
    </row>
    <row r="49" spans="1:11" x14ac:dyDescent="0.25">
      <c r="A49" s="2" t="s">
        <v>577</v>
      </c>
      <c r="B49" s="2">
        <v>131100</v>
      </c>
      <c r="C49" s="17">
        <v>1.1599999999999999E-2</v>
      </c>
      <c r="D49" s="17">
        <v>1.2E-2</v>
      </c>
      <c r="E49" s="18">
        <v>5781870.3400000017</v>
      </c>
      <c r="F49" s="19">
        <f t="shared" si="6"/>
        <v>5589.1413286666684</v>
      </c>
      <c r="G49" s="19">
        <f t="shared" si="7"/>
        <v>5781.8703400000013</v>
      </c>
      <c r="H49" s="18">
        <f t="shared" si="8"/>
        <v>192.72901133333289</v>
      </c>
      <c r="I49" s="18">
        <f t="shared" si="9"/>
        <v>67069.695944000021</v>
      </c>
      <c r="J49" s="18">
        <f t="shared" si="9"/>
        <v>69382.444080000016</v>
      </c>
      <c r="K49" s="18">
        <f t="shared" si="10"/>
        <v>2312.7481359999947</v>
      </c>
    </row>
    <row r="50" spans="1:11" x14ac:dyDescent="0.25">
      <c r="A50" s="2" t="s">
        <v>578</v>
      </c>
      <c r="B50" s="2">
        <v>131100</v>
      </c>
      <c r="C50" s="17">
        <v>2.47E-2</v>
      </c>
      <c r="D50" s="17">
        <v>2.4500000000000001E-2</v>
      </c>
      <c r="E50" s="18">
        <v>1483173.4300000002</v>
      </c>
      <c r="F50" s="19">
        <f t="shared" si="6"/>
        <v>3052.865310083334</v>
      </c>
      <c r="G50" s="19">
        <f t="shared" si="7"/>
        <v>3028.1457529166673</v>
      </c>
      <c r="H50" s="18">
        <f t="shared" si="8"/>
        <v>-24.719557166666618</v>
      </c>
      <c r="I50" s="18">
        <f t="shared" si="9"/>
        <v>36634.383721000006</v>
      </c>
      <c r="J50" s="18">
        <f t="shared" si="9"/>
        <v>36337.749035000008</v>
      </c>
      <c r="K50" s="18">
        <f t="shared" si="10"/>
        <v>-296.6346859999976</v>
      </c>
    </row>
    <row r="51" spans="1:11" x14ac:dyDescent="0.25">
      <c r="A51" s="2" t="s">
        <v>579</v>
      </c>
      <c r="B51" s="2">
        <v>131100</v>
      </c>
      <c r="C51" s="17">
        <v>2.2200000000000004E-2</v>
      </c>
      <c r="D51" s="17">
        <v>2.29E-2</v>
      </c>
      <c r="E51" s="18">
        <v>8489441.2300000004</v>
      </c>
      <c r="F51" s="19">
        <f t="shared" si="6"/>
        <v>15705.466275500004</v>
      </c>
      <c r="G51" s="19">
        <f t="shared" si="7"/>
        <v>16200.683680583335</v>
      </c>
      <c r="H51" s="18">
        <f t="shared" si="8"/>
        <v>495.21740508333096</v>
      </c>
      <c r="I51" s="18">
        <f t="shared" si="9"/>
        <v>188465.59530600006</v>
      </c>
      <c r="J51" s="18">
        <f t="shared" si="9"/>
        <v>194408.20416700002</v>
      </c>
      <c r="K51" s="18">
        <f t="shared" si="10"/>
        <v>5942.608860999957</v>
      </c>
    </row>
    <row r="52" spans="1:11" x14ac:dyDescent="0.25">
      <c r="A52" s="2" t="s">
        <v>580</v>
      </c>
      <c r="B52" s="2">
        <v>131100</v>
      </c>
      <c r="C52" s="17">
        <v>2.2200000000000004E-2</v>
      </c>
      <c r="D52" s="17">
        <v>2.29E-2</v>
      </c>
      <c r="E52" s="18">
        <v>15988470.92</v>
      </c>
      <c r="F52" s="19">
        <f t="shared" si="6"/>
        <v>29578.671202000009</v>
      </c>
      <c r="G52" s="19">
        <f t="shared" si="7"/>
        <v>30511.332005666667</v>
      </c>
      <c r="H52" s="18">
        <f t="shared" si="8"/>
        <v>932.66080366665847</v>
      </c>
      <c r="I52" s="18">
        <f t="shared" si="9"/>
        <v>354944.05442400009</v>
      </c>
      <c r="J52" s="18">
        <f t="shared" si="9"/>
        <v>366135.98406799999</v>
      </c>
      <c r="K52" s="18">
        <f t="shared" si="10"/>
        <v>11191.929643999902</v>
      </c>
    </row>
    <row r="53" spans="1:11" x14ac:dyDescent="0.25">
      <c r="A53" s="2" t="s">
        <v>581</v>
      </c>
      <c r="B53" s="2">
        <v>131100</v>
      </c>
      <c r="C53" s="17">
        <v>2.2200000000000004E-2</v>
      </c>
      <c r="D53" s="17">
        <v>2.29E-2</v>
      </c>
      <c r="E53" s="18">
        <v>13894055.58</v>
      </c>
      <c r="F53" s="19">
        <f t="shared" si="6"/>
        <v>25704.002823000006</v>
      </c>
      <c r="G53" s="19">
        <f t="shared" si="7"/>
        <v>26514.489398499998</v>
      </c>
      <c r="H53" s="18">
        <f t="shared" si="8"/>
        <v>810.48657549999189</v>
      </c>
      <c r="I53" s="18">
        <f t="shared" si="9"/>
        <v>308448.03387600009</v>
      </c>
      <c r="J53" s="18">
        <f t="shared" si="9"/>
        <v>318173.87278199999</v>
      </c>
      <c r="K53" s="18">
        <f t="shared" si="10"/>
        <v>9725.8389059999026</v>
      </c>
    </row>
    <row r="54" spans="1:11" x14ac:dyDescent="0.25">
      <c r="A54" s="2" t="s">
        <v>582</v>
      </c>
      <c r="B54" s="2">
        <v>131100</v>
      </c>
      <c r="C54" s="17">
        <v>2.2200000000000004E-2</v>
      </c>
      <c r="D54" s="17">
        <v>2.29E-2</v>
      </c>
      <c r="E54" s="18">
        <v>102514408.23999996</v>
      </c>
      <c r="F54" s="19">
        <f t="shared" si="6"/>
        <v>189651.65524399999</v>
      </c>
      <c r="G54" s="19">
        <f t="shared" si="7"/>
        <v>195631.66239133326</v>
      </c>
      <c r="H54" s="18">
        <f t="shared" si="8"/>
        <v>5980.0071473332646</v>
      </c>
      <c r="I54" s="18">
        <f t="shared" si="9"/>
        <v>2275819.8629279998</v>
      </c>
      <c r="J54" s="18">
        <f t="shared" si="9"/>
        <v>2347579.9486959991</v>
      </c>
      <c r="K54" s="18">
        <f t="shared" si="10"/>
        <v>71760.085767999291</v>
      </c>
    </row>
    <row r="55" spans="1:11" x14ac:dyDescent="0.25">
      <c r="A55" s="2" t="s">
        <v>583</v>
      </c>
      <c r="B55" s="2">
        <v>131100</v>
      </c>
      <c r="C55" s="17">
        <v>2.2200000000000004E-2</v>
      </c>
      <c r="D55" s="17">
        <v>2.29E-2</v>
      </c>
      <c r="E55" s="18">
        <v>0</v>
      </c>
      <c r="F55" s="19">
        <f t="shared" si="6"/>
        <v>0</v>
      </c>
      <c r="G55" s="19">
        <f t="shared" si="7"/>
        <v>0</v>
      </c>
      <c r="H55" s="18">
        <f t="shared" si="8"/>
        <v>0</v>
      </c>
      <c r="I55" s="18">
        <f t="shared" si="9"/>
        <v>0</v>
      </c>
      <c r="J55" s="18">
        <f t="shared" si="9"/>
        <v>0</v>
      </c>
      <c r="K55" s="18">
        <f t="shared" si="10"/>
        <v>0</v>
      </c>
    </row>
    <row r="56" spans="1:11" x14ac:dyDescent="0.25">
      <c r="A56" s="2" t="s">
        <v>584</v>
      </c>
      <c r="B56" s="2">
        <v>131100</v>
      </c>
      <c r="C56" s="17">
        <v>2.2200000000000004E-2</v>
      </c>
      <c r="D56" s="17">
        <v>2.29E-2</v>
      </c>
      <c r="E56" s="18">
        <v>320016.99</v>
      </c>
      <c r="F56" s="19">
        <f t="shared" si="6"/>
        <v>592.03143150000017</v>
      </c>
      <c r="G56" s="19">
        <f t="shared" si="7"/>
        <v>610.69908924999993</v>
      </c>
      <c r="H56" s="18">
        <f t="shared" si="8"/>
        <v>18.667657749999762</v>
      </c>
      <c r="I56" s="18">
        <f t="shared" si="9"/>
        <v>7104.3771780000025</v>
      </c>
      <c r="J56" s="18">
        <f t="shared" si="9"/>
        <v>7328.3890709999996</v>
      </c>
      <c r="K56" s="18">
        <f t="shared" si="10"/>
        <v>224.01189299999714</v>
      </c>
    </row>
    <row r="57" spans="1:11" x14ac:dyDescent="0.25">
      <c r="A57" s="2" t="s">
        <v>585</v>
      </c>
      <c r="B57" s="2">
        <v>131100</v>
      </c>
      <c r="C57" s="17">
        <v>0</v>
      </c>
      <c r="D57" s="17">
        <v>0</v>
      </c>
      <c r="E57" s="18">
        <v>0</v>
      </c>
      <c r="F57" s="19">
        <f t="shared" si="6"/>
        <v>0</v>
      </c>
      <c r="G57" s="19">
        <f t="shared" si="7"/>
        <v>0</v>
      </c>
      <c r="H57" s="18">
        <f t="shared" si="8"/>
        <v>0</v>
      </c>
      <c r="I57" s="18">
        <f t="shared" si="9"/>
        <v>0</v>
      </c>
      <c r="J57" s="18">
        <f t="shared" si="9"/>
        <v>0</v>
      </c>
      <c r="K57" s="18">
        <f t="shared" si="10"/>
        <v>0</v>
      </c>
    </row>
    <row r="58" spans="1:11" x14ac:dyDescent="0.25">
      <c r="A58" s="2" t="s">
        <v>586</v>
      </c>
      <c r="B58" s="2">
        <v>131100</v>
      </c>
      <c r="C58" s="17">
        <v>0</v>
      </c>
      <c r="D58" s="17">
        <v>0</v>
      </c>
      <c r="E58" s="18">
        <v>0</v>
      </c>
      <c r="F58" s="19">
        <f t="shared" si="6"/>
        <v>0</v>
      </c>
      <c r="G58" s="19">
        <f t="shared" si="7"/>
        <v>0</v>
      </c>
      <c r="H58" s="18">
        <f t="shared" si="8"/>
        <v>0</v>
      </c>
      <c r="I58" s="18">
        <f t="shared" si="9"/>
        <v>0</v>
      </c>
      <c r="J58" s="18">
        <f t="shared" si="9"/>
        <v>0</v>
      </c>
      <c r="K58" s="18">
        <f t="shared" si="10"/>
        <v>0</v>
      </c>
    </row>
    <row r="59" spans="1:11" x14ac:dyDescent="0.25">
      <c r="A59" s="2" t="s">
        <v>18</v>
      </c>
      <c r="B59" s="2">
        <v>131100</v>
      </c>
      <c r="C59" s="17">
        <v>2.3400000000000001E-2</v>
      </c>
      <c r="D59" s="17">
        <v>2.3400000000000001E-2</v>
      </c>
      <c r="E59" s="18">
        <v>0</v>
      </c>
      <c r="F59" s="19">
        <f t="shared" si="6"/>
        <v>0</v>
      </c>
      <c r="G59" s="19">
        <f t="shared" si="7"/>
        <v>0</v>
      </c>
      <c r="H59" s="18">
        <f t="shared" si="8"/>
        <v>0</v>
      </c>
      <c r="I59" s="18">
        <f t="shared" ref="I59:J86" si="11">+F59*12</f>
        <v>0</v>
      </c>
      <c r="J59" s="18">
        <f t="shared" si="11"/>
        <v>0</v>
      </c>
      <c r="K59" s="18">
        <f t="shared" si="10"/>
        <v>0</v>
      </c>
    </row>
    <row r="60" spans="1:11" x14ac:dyDescent="0.25">
      <c r="A60" s="2" t="s">
        <v>19</v>
      </c>
      <c r="B60" s="2">
        <v>131100</v>
      </c>
      <c r="C60" s="17">
        <v>2.3400000000000001E-2</v>
      </c>
      <c r="D60" s="17">
        <v>2.3400000000000001E-2</v>
      </c>
      <c r="E60" s="18">
        <v>6620649.8499999996</v>
      </c>
      <c r="F60" s="19">
        <f t="shared" si="6"/>
        <v>12910.267207499999</v>
      </c>
      <c r="G60" s="19">
        <f t="shared" si="7"/>
        <v>12910.267207499999</v>
      </c>
      <c r="H60" s="18">
        <f t="shared" si="8"/>
        <v>0</v>
      </c>
      <c r="I60" s="18">
        <f t="shared" si="11"/>
        <v>154923.20648999998</v>
      </c>
      <c r="J60" s="18">
        <f t="shared" si="11"/>
        <v>154923.20648999998</v>
      </c>
      <c r="K60" s="18">
        <f t="shared" si="10"/>
        <v>0</v>
      </c>
    </row>
    <row r="61" spans="1:11" x14ac:dyDescent="0.25">
      <c r="A61" s="2" t="s">
        <v>20</v>
      </c>
      <c r="B61" s="2">
        <v>131100</v>
      </c>
      <c r="C61" s="17">
        <v>0</v>
      </c>
      <c r="D61" s="17">
        <f>+C61</f>
        <v>0</v>
      </c>
      <c r="E61" s="18">
        <v>0</v>
      </c>
      <c r="F61" s="19">
        <f t="shared" si="6"/>
        <v>0</v>
      </c>
      <c r="G61" s="19">
        <f t="shared" si="7"/>
        <v>0</v>
      </c>
      <c r="H61" s="18">
        <f t="shared" si="8"/>
        <v>0</v>
      </c>
      <c r="I61" s="18">
        <f t="shared" si="11"/>
        <v>0</v>
      </c>
      <c r="J61" s="18">
        <f t="shared" si="11"/>
        <v>0</v>
      </c>
      <c r="K61" s="18">
        <f t="shared" si="10"/>
        <v>0</v>
      </c>
    </row>
    <row r="62" spans="1:11" x14ac:dyDescent="0.25">
      <c r="A62" s="2" t="s">
        <v>21</v>
      </c>
      <c r="B62" s="2">
        <v>131100</v>
      </c>
      <c r="C62" s="17">
        <v>5.6099999999999997E-2</v>
      </c>
      <c r="D62" s="17">
        <f>+C62</f>
        <v>5.6099999999999997E-2</v>
      </c>
      <c r="E62" s="18">
        <v>0</v>
      </c>
      <c r="F62" s="19">
        <f t="shared" si="6"/>
        <v>0</v>
      </c>
      <c r="G62" s="19">
        <f t="shared" si="7"/>
        <v>0</v>
      </c>
      <c r="H62" s="18">
        <f t="shared" si="8"/>
        <v>0</v>
      </c>
      <c r="I62" s="18">
        <f t="shared" si="11"/>
        <v>0</v>
      </c>
      <c r="J62" s="18">
        <f t="shared" si="11"/>
        <v>0</v>
      </c>
      <c r="K62" s="18">
        <f t="shared" si="10"/>
        <v>0</v>
      </c>
    </row>
    <row r="63" spans="1:11" x14ac:dyDescent="0.25">
      <c r="A63" s="2" t="s">
        <v>22</v>
      </c>
      <c r="B63" s="2">
        <v>131100</v>
      </c>
      <c r="C63" s="17">
        <v>1.8800000000000001E-2</v>
      </c>
      <c r="D63" s="17">
        <f>+C63</f>
        <v>1.8800000000000001E-2</v>
      </c>
      <c r="E63" s="18">
        <v>0</v>
      </c>
      <c r="F63" s="19">
        <f t="shared" si="6"/>
        <v>0</v>
      </c>
      <c r="G63" s="19">
        <f t="shared" si="7"/>
        <v>0</v>
      </c>
      <c r="H63" s="18">
        <f t="shared" si="8"/>
        <v>0</v>
      </c>
      <c r="I63" s="18">
        <f t="shared" si="11"/>
        <v>0</v>
      </c>
      <c r="J63" s="18">
        <f t="shared" si="11"/>
        <v>0</v>
      </c>
      <c r="K63" s="18">
        <f t="shared" si="10"/>
        <v>0</v>
      </c>
    </row>
    <row r="64" spans="1:11" x14ac:dyDescent="0.25">
      <c r="A64" s="2" t="s">
        <v>23</v>
      </c>
      <c r="B64" s="2">
        <v>131100</v>
      </c>
      <c r="C64" s="17">
        <v>1.8800000000000001E-2</v>
      </c>
      <c r="D64" s="17">
        <f>+C64</f>
        <v>1.8800000000000001E-2</v>
      </c>
      <c r="E64" s="18">
        <v>0</v>
      </c>
      <c r="F64" s="19">
        <f t="shared" si="6"/>
        <v>0</v>
      </c>
      <c r="G64" s="19">
        <f t="shared" si="7"/>
        <v>0</v>
      </c>
      <c r="H64" s="18">
        <f t="shared" si="8"/>
        <v>0</v>
      </c>
      <c r="I64" s="18">
        <f t="shared" si="11"/>
        <v>0</v>
      </c>
      <c r="J64" s="18">
        <f t="shared" si="11"/>
        <v>0</v>
      </c>
      <c r="K64" s="18">
        <f t="shared" si="10"/>
        <v>0</v>
      </c>
    </row>
    <row r="65" spans="1:11" x14ac:dyDescent="0.25">
      <c r="A65" s="2" t="s">
        <v>24</v>
      </c>
      <c r="B65" s="2">
        <v>131100</v>
      </c>
      <c r="C65" s="17">
        <v>3.7500000000000006E-2</v>
      </c>
      <c r="D65" s="17">
        <v>3.6799999999999999E-2</v>
      </c>
      <c r="E65" s="18">
        <v>132732424.75999995</v>
      </c>
      <c r="F65" s="19">
        <f t="shared" si="6"/>
        <v>414788.82737499988</v>
      </c>
      <c r="G65" s="19">
        <f t="shared" si="7"/>
        <v>407046.1025973332</v>
      </c>
      <c r="H65" s="18">
        <f t="shared" si="8"/>
        <v>-7742.7247776666773</v>
      </c>
      <c r="I65" s="18">
        <f t="shared" si="11"/>
        <v>4977465.9284999985</v>
      </c>
      <c r="J65" s="18">
        <f t="shared" si="11"/>
        <v>4884553.2311679982</v>
      </c>
      <c r="K65" s="18">
        <f t="shared" si="10"/>
        <v>-92912.69733200036</v>
      </c>
    </row>
    <row r="66" spans="1:11" x14ac:dyDescent="0.25">
      <c r="A66" s="2" t="s">
        <v>25</v>
      </c>
      <c r="B66" s="2">
        <v>131100</v>
      </c>
      <c r="C66" s="17">
        <v>3.7500000000000006E-2</v>
      </c>
      <c r="D66" s="17">
        <v>3.6799999999999999E-2</v>
      </c>
      <c r="E66" s="18">
        <v>0</v>
      </c>
      <c r="F66" s="19">
        <f t="shared" si="6"/>
        <v>0</v>
      </c>
      <c r="G66" s="19">
        <f t="shared" si="7"/>
        <v>0</v>
      </c>
      <c r="H66" s="18">
        <f t="shared" si="8"/>
        <v>0</v>
      </c>
      <c r="I66" s="18">
        <f t="shared" si="11"/>
        <v>0</v>
      </c>
      <c r="J66" s="18">
        <f t="shared" si="11"/>
        <v>0</v>
      </c>
      <c r="K66" s="18">
        <f t="shared" si="10"/>
        <v>0</v>
      </c>
    </row>
    <row r="67" spans="1:11" x14ac:dyDescent="0.25">
      <c r="A67" s="2" t="s">
        <v>26</v>
      </c>
      <c r="B67" s="2">
        <v>131100</v>
      </c>
      <c r="C67" s="17">
        <v>1.5100000000000001E-2</v>
      </c>
      <c r="D67" s="17">
        <v>1.44E-2</v>
      </c>
      <c r="E67" s="18">
        <v>0</v>
      </c>
      <c r="F67" s="19">
        <f t="shared" si="6"/>
        <v>0</v>
      </c>
      <c r="G67" s="19">
        <f t="shared" si="7"/>
        <v>0</v>
      </c>
      <c r="H67" s="18">
        <f t="shared" si="8"/>
        <v>0</v>
      </c>
      <c r="I67" s="18">
        <f t="shared" si="11"/>
        <v>0</v>
      </c>
      <c r="J67" s="18">
        <f t="shared" si="11"/>
        <v>0</v>
      </c>
      <c r="K67" s="18">
        <f t="shared" si="10"/>
        <v>0</v>
      </c>
    </row>
    <row r="68" spans="1:11" x14ac:dyDescent="0.25">
      <c r="A68" s="2" t="s">
        <v>27</v>
      </c>
      <c r="B68" s="2">
        <v>131100</v>
      </c>
      <c r="C68" s="17">
        <v>0</v>
      </c>
      <c r="D68" s="17">
        <f>+C68</f>
        <v>0</v>
      </c>
      <c r="E68" s="18">
        <v>0</v>
      </c>
      <c r="F68" s="19">
        <f t="shared" si="6"/>
        <v>0</v>
      </c>
      <c r="G68" s="19">
        <f t="shared" si="7"/>
        <v>0</v>
      </c>
      <c r="H68" s="18">
        <f t="shared" si="8"/>
        <v>0</v>
      </c>
      <c r="I68" s="18">
        <f t="shared" si="11"/>
        <v>0</v>
      </c>
      <c r="J68" s="18">
        <f t="shared" si="11"/>
        <v>0</v>
      </c>
      <c r="K68" s="18">
        <f t="shared" si="10"/>
        <v>0</v>
      </c>
    </row>
    <row r="69" spans="1:11" x14ac:dyDescent="0.25">
      <c r="A69" s="2" t="s">
        <v>28</v>
      </c>
      <c r="B69" s="2">
        <v>131100</v>
      </c>
      <c r="C69" s="17">
        <v>0</v>
      </c>
      <c r="D69" s="17">
        <f>+C69</f>
        <v>0</v>
      </c>
      <c r="E69" s="18">
        <v>5647983.1699999999</v>
      </c>
      <c r="F69" s="19">
        <f t="shared" si="6"/>
        <v>0</v>
      </c>
      <c r="G69" s="19">
        <f t="shared" si="7"/>
        <v>0</v>
      </c>
      <c r="H69" s="18">
        <f t="shared" si="8"/>
        <v>0</v>
      </c>
      <c r="I69" s="18">
        <f t="shared" si="11"/>
        <v>0</v>
      </c>
      <c r="J69" s="18">
        <f t="shared" si="11"/>
        <v>0</v>
      </c>
      <c r="K69" s="18">
        <f t="shared" si="10"/>
        <v>0</v>
      </c>
    </row>
    <row r="70" spans="1:11" x14ac:dyDescent="0.25">
      <c r="A70" s="2" t="s">
        <v>29</v>
      </c>
      <c r="B70" s="2">
        <v>131100</v>
      </c>
      <c r="C70" s="17">
        <v>0</v>
      </c>
      <c r="D70" s="17">
        <f>+C70</f>
        <v>0</v>
      </c>
      <c r="E70" s="18">
        <v>0</v>
      </c>
      <c r="F70" s="19">
        <f t="shared" si="6"/>
        <v>0</v>
      </c>
      <c r="G70" s="19">
        <f t="shared" si="7"/>
        <v>0</v>
      </c>
      <c r="H70" s="18">
        <f t="shared" si="8"/>
        <v>0</v>
      </c>
      <c r="I70" s="18">
        <f t="shared" si="11"/>
        <v>0</v>
      </c>
      <c r="J70" s="18">
        <f t="shared" si="11"/>
        <v>0</v>
      </c>
      <c r="K70" s="18">
        <f t="shared" si="10"/>
        <v>0</v>
      </c>
    </row>
    <row r="71" spans="1:11" x14ac:dyDescent="0.25">
      <c r="A71" s="2" t="s">
        <v>30</v>
      </c>
      <c r="B71" s="2">
        <v>131100</v>
      </c>
      <c r="C71" s="17">
        <v>1.8800000000000001E-2</v>
      </c>
      <c r="D71" s="17">
        <f>+C71</f>
        <v>1.8800000000000001E-2</v>
      </c>
      <c r="E71" s="18">
        <v>3379625.6500000004</v>
      </c>
      <c r="F71" s="19">
        <f t="shared" si="6"/>
        <v>5294.7468516666677</v>
      </c>
      <c r="G71" s="19">
        <f t="shared" si="7"/>
        <v>5294.7468516666677</v>
      </c>
      <c r="H71" s="18">
        <f t="shared" si="8"/>
        <v>0</v>
      </c>
      <c r="I71" s="18">
        <f t="shared" si="11"/>
        <v>63536.962220000016</v>
      </c>
      <c r="J71" s="18">
        <f t="shared" si="11"/>
        <v>63536.962220000016</v>
      </c>
      <c r="K71" s="18">
        <f t="shared" si="10"/>
        <v>0</v>
      </c>
    </row>
    <row r="72" spans="1:11" x14ac:dyDescent="0.25">
      <c r="A72" s="2" t="s">
        <v>31</v>
      </c>
      <c r="B72" s="2">
        <v>131100</v>
      </c>
      <c r="C72" s="17">
        <v>1.4790000000000001E-2</v>
      </c>
      <c r="D72" s="17">
        <v>1.4E-2</v>
      </c>
      <c r="E72" s="18">
        <v>135348.24</v>
      </c>
      <c r="F72" s="19">
        <f t="shared" si="6"/>
        <v>166.81670579999999</v>
      </c>
      <c r="G72" s="19">
        <f t="shared" si="7"/>
        <v>157.90628000000001</v>
      </c>
      <c r="H72" s="18">
        <f t="shared" si="8"/>
        <v>-8.9104257999999845</v>
      </c>
      <c r="I72" s="18">
        <f t="shared" si="11"/>
        <v>2001.8004695999998</v>
      </c>
      <c r="J72" s="18">
        <f t="shared" si="11"/>
        <v>1894.87536</v>
      </c>
      <c r="K72" s="18">
        <f t="shared" si="10"/>
        <v>-106.92510959999981</v>
      </c>
    </row>
    <row r="73" spans="1:11" x14ac:dyDescent="0.25">
      <c r="A73" s="2" t="s">
        <v>32</v>
      </c>
      <c r="B73" s="2">
        <v>131100</v>
      </c>
      <c r="C73" s="17">
        <v>1.5100000000000001E-2</v>
      </c>
      <c r="D73" s="17">
        <v>1.44E-2</v>
      </c>
      <c r="E73" s="18">
        <v>27490702.660000004</v>
      </c>
      <c r="F73" s="19">
        <f t="shared" si="6"/>
        <v>34592.46751383334</v>
      </c>
      <c r="G73" s="19">
        <f t="shared" si="7"/>
        <v>32988.843192000008</v>
      </c>
      <c r="H73" s="18">
        <f t="shared" si="8"/>
        <v>-1603.6243218333329</v>
      </c>
      <c r="I73" s="18">
        <f t="shared" si="11"/>
        <v>415109.61016600009</v>
      </c>
      <c r="J73" s="18">
        <f t="shared" si="11"/>
        <v>395866.11830400012</v>
      </c>
      <c r="K73" s="18">
        <f t="shared" si="10"/>
        <v>-19243.491861999966</v>
      </c>
    </row>
    <row r="74" spans="1:11" x14ac:dyDescent="0.25">
      <c r="A74" s="2" t="s">
        <v>33</v>
      </c>
      <c r="B74" s="2">
        <v>131100</v>
      </c>
      <c r="C74" s="17">
        <v>3.3999999999999998E-3</v>
      </c>
      <c r="D74" s="17">
        <v>2.7000000000000001E-3</v>
      </c>
      <c r="E74" s="18">
        <v>2472014.1199999996</v>
      </c>
      <c r="F74" s="19">
        <f t="shared" si="6"/>
        <v>700.40400066666655</v>
      </c>
      <c r="G74" s="19">
        <f t="shared" si="7"/>
        <v>556.20317699999998</v>
      </c>
      <c r="H74" s="18">
        <f t="shared" si="8"/>
        <v>-144.20082366666657</v>
      </c>
      <c r="I74" s="18">
        <f t="shared" si="11"/>
        <v>8404.848007999999</v>
      </c>
      <c r="J74" s="18">
        <f t="shared" si="11"/>
        <v>6674.4381240000002</v>
      </c>
      <c r="K74" s="18">
        <f t="shared" si="10"/>
        <v>-1730.4098839999988</v>
      </c>
    </row>
    <row r="75" spans="1:11" x14ac:dyDescent="0.25">
      <c r="A75" s="2" t="s">
        <v>34</v>
      </c>
      <c r="B75" s="2">
        <v>131100</v>
      </c>
      <c r="C75" s="17">
        <v>1.4700000000000001E-2</v>
      </c>
      <c r="D75" s="17">
        <v>1.4E-2</v>
      </c>
      <c r="E75" s="18">
        <v>0</v>
      </c>
      <c r="F75" s="19">
        <f t="shared" si="6"/>
        <v>0</v>
      </c>
      <c r="G75" s="19">
        <f t="shared" si="7"/>
        <v>0</v>
      </c>
      <c r="H75" s="18">
        <f t="shared" si="8"/>
        <v>0</v>
      </c>
      <c r="I75" s="18">
        <f t="shared" si="11"/>
        <v>0</v>
      </c>
      <c r="J75" s="18">
        <f t="shared" si="11"/>
        <v>0</v>
      </c>
      <c r="K75" s="18">
        <f t="shared" si="10"/>
        <v>0</v>
      </c>
    </row>
    <row r="76" spans="1:11" x14ac:dyDescent="0.25">
      <c r="A76" s="2" t="s">
        <v>35</v>
      </c>
      <c r="B76" s="2">
        <v>131100</v>
      </c>
      <c r="C76" s="17">
        <v>3.3999999999999998E-3</v>
      </c>
      <c r="D76" s="17">
        <v>2.7000000000000001E-3</v>
      </c>
      <c r="E76" s="18">
        <v>0</v>
      </c>
      <c r="F76" s="19">
        <f t="shared" si="6"/>
        <v>0</v>
      </c>
      <c r="G76" s="19">
        <f t="shared" si="7"/>
        <v>0</v>
      </c>
      <c r="H76" s="18">
        <f t="shared" si="8"/>
        <v>0</v>
      </c>
      <c r="I76" s="18">
        <f t="shared" si="11"/>
        <v>0</v>
      </c>
      <c r="J76" s="18">
        <f t="shared" si="11"/>
        <v>0</v>
      </c>
      <c r="K76" s="18">
        <f t="shared" si="10"/>
        <v>0</v>
      </c>
    </row>
    <row r="77" spans="1:11" x14ac:dyDescent="0.25">
      <c r="A77" s="2" t="s">
        <v>36</v>
      </c>
      <c r="B77" s="2">
        <v>131100</v>
      </c>
      <c r="C77" s="17">
        <v>2.3699999999999999E-2</v>
      </c>
      <c r="D77" s="17">
        <v>2.4500000000000001E-2</v>
      </c>
      <c r="E77" s="18">
        <v>819682.1100000001</v>
      </c>
      <c r="F77" s="19">
        <f t="shared" si="6"/>
        <v>1618.8721672500003</v>
      </c>
      <c r="G77" s="19">
        <f t="shared" si="7"/>
        <v>1673.5176412500002</v>
      </c>
      <c r="H77" s="18">
        <f t="shared" si="8"/>
        <v>54.645473999999922</v>
      </c>
      <c r="I77" s="18">
        <f t="shared" si="11"/>
        <v>19426.466007000003</v>
      </c>
      <c r="J77" s="18">
        <f t="shared" si="11"/>
        <v>20082.211695000002</v>
      </c>
      <c r="K77" s="18">
        <f t="shared" si="10"/>
        <v>655.74568799999906</v>
      </c>
    </row>
    <row r="78" spans="1:11" x14ac:dyDescent="0.25">
      <c r="A78" s="2" t="s">
        <v>37</v>
      </c>
      <c r="B78" s="2">
        <v>131100</v>
      </c>
      <c r="C78" s="17">
        <v>2.0500000000000001E-2</v>
      </c>
      <c r="D78" s="17">
        <v>2.1000000000000001E-2</v>
      </c>
      <c r="E78" s="18">
        <v>107472382.13</v>
      </c>
      <c r="F78" s="19">
        <f t="shared" si="6"/>
        <v>183598.65280541664</v>
      </c>
      <c r="G78" s="19">
        <f t="shared" si="7"/>
        <v>188076.66872750001</v>
      </c>
      <c r="H78" s="18">
        <f t="shared" si="8"/>
        <v>4478.0159220833739</v>
      </c>
      <c r="I78" s="18">
        <f t="shared" si="11"/>
        <v>2203183.8336649998</v>
      </c>
      <c r="J78" s="18">
        <f t="shared" si="11"/>
        <v>2256920.0247300002</v>
      </c>
      <c r="K78" s="18">
        <f t="shared" si="10"/>
        <v>53736.19106500037</v>
      </c>
    </row>
    <row r="79" spans="1:11" x14ac:dyDescent="0.25">
      <c r="A79" s="2" t="s">
        <v>38</v>
      </c>
      <c r="B79" s="2">
        <v>131100</v>
      </c>
      <c r="C79" s="17">
        <v>2.4400000000000002E-2</v>
      </c>
      <c r="D79" s="17">
        <v>2.29E-2</v>
      </c>
      <c r="E79" s="18">
        <v>26173064.550000001</v>
      </c>
      <c r="F79" s="19">
        <f t="shared" si="6"/>
        <v>53218.564585000007</v>
      </c>
      <c r="G79" s="19">
        <f t="shared" si="7"/>
        <v>49946.931516250006</v>
      </c>
      <c r="H79" s="18">
        <f t="shared" si="8"/>
        <v>-3271.6330687500013</v>
      </c>
      <c r="I79" s="18">
        <f t="shared" si="11"/>
        <v>638622.77502000006</v>
      </c>
      <c r="J79" s="18">
        <f t="shared" si="11"/>
        <v>599363.17819500004</v>
      </c>
      <c r="K79" s="18">
        <f t="shared" si="10"/>
        <v>-39259.596825000015</v>
      </c>
    </row>
    <row r="80" spans="1:11" x14ac:dyDescent="0.25">
      <c r="A80" s="2" t="s">
        <v>39</v>
      </c>
      <c r="B80" s="2">
        <v>131100</v>
      </c>
      <c r="C80" s="17">
        <v>2.4400000000000002E-2</v>
      </c>
      <c r="D80" s="17">
        <v>2.29E-2</v>
      </c>
      <c r="E80" s="18">
        <v>0</v>
      </c>
      <c r="F80" s="19">
        <f t="shared" si="6"/>
        <v>0</v>
      </c>
      <c r="G80" s="19">
        <f t="shared" si="7"/>
        <v>0</v>
      </c>
      <c r="H80" s="18">
        <f t="shared" si="8"/>
        <v>0</v>
      </c>
      <c r="I80" s="18">
        <f t="shared" si="11"/>
        <v>0</v>
      </c>
      <c r="J80" s="18">
        <f t="shared" si="11"/>
        <v>0</v>
      </c>
      <c r="K80" s="18">
        <f t="shared" si="10"/>
        <v>0</v>
      </c>
    </row>
    <row r="81" spans="1:11" x14ac:dyDescent="0.25">
      <c r="A81" s="2" t="s">
        <v>40</v>
      </c>
      <c r="B81" s="2">
        <v>131100</v>
      </c>
      <c r="C81" s="17">
        <v>2.4400000000000002E-2</v>
      </c>
      <c r="D81" s="17">
        <v>2.29E-2</v>
      </c>
      <c r="E81" s="18">
        <v>347709.29</v>
      </c>
      <c r="F81" s="19">
        <f t="shared" si="6"/>
        <v>707.00888966666662</v>
      </c>
      <c r="G81" s="19">
        <f t="shared" si="7"/>
        <v>663.54522841666665</v>
      </c>
      <c r="H81" s="18">
        <f t="shared" si="8"/>
        <v>-43.463661249999973</v>
      </c>
      <c r="I81" s="18">
        <f t="shared" si="11"/>
        <v>8484.1066759999994</v>
      </c>
      <c r="J81" s="18">
        <f t="shared" si="11"/>
        <v>7962.5427409999993</v>
      </c>
      <c r="K81" s="18">
        <f t="shared" si="10"/>
        <v>-521.56393500000013</v>
      </c>
    </row>
    <row r="82" spans="1:11" x14ac:dyDescent="0.25">
      <c r="A82" s="2" t="s">
        <v>41</v>
      </c>
      <c r="B82" s="2">
        <v>131100</v>
      </c>
      <c r="C82" s="17">
        <v>2.4400000000000002E-2</v>
      </c>
      <c r="D82" s="17">
        <v>2.29E-2</v>
      </c>
      <c r="E82" s="18">
        <v>9055233.4399999995</v>
      </c>
      <c r="F82" s="19">
        <f t="shared" si="6"/>
        <v>18412.307994666666</v>
      </c>
      <c r="G82" s="19">
        <f t="shared" si="7"/>
        <v>17280.403814666668</v>
      </c>
      <c r="H82" s="18">
        <f t="shared" si="8"/>
        <v>-1131.9041799999977</v>
      </c>
      <c r="I82" s="18">
        <f t="shared" si="11"/>
        <v>220947.69593599997</v>
      </c>
      <c r="J82" s="18">
        <f t="shared" si="11"/>
        <v>207364.845776</v>
      </c>
      <c r="K82" s="18">
        <f t="shared" si="10"/>
        <v>-13582.850159999973</v>
      </c>
    </row>
    <row r="83" spans="1:11" x14ac:dyDescent="0.25">
      <c r="A83" s="2" t="s">
        <v>42</v>
      </c>
      <c r="B83" s="2">
        <v>131100</v>
      </c>
      <c r="C83" s="17">
        <v>2.4400000000000002E-2</v>
      </c>
      <c r="D83" s="17">
        <v>2.29E-2</v>
      </c>
      <c r="E83" s="18">
        <v>17061112.350000001</v>
      </c>
      <c r="F83" s="19">
        <f t="shared" si="6"/>
        <v>34690.928445000005</v>
      </c>
      <c r="G83" s="19">
        <f t="shared" si="7"/>
        <v>32558.289401250004</v>
      </c>
      <c r="H83" s="18">
        <f t="shared" si="8"/>
        <v>-2132.6390437500013</v>
      </c>
      <c r="I83" s="18">
        <f t="shared" si="11"/>
        <v>416291.14134000009</v>
      </c>
      <c r="J83" s="18">
        <f t="shared" si="11"/>
        <v>390699.47281500004</v>
      </c>
      <c r="K83" s="18">
        <f t="shared" si="10"/>
        <v>-25591.668525000045</v>
      </c>
    </row>
    <row r="84" spans="1:11" x14ac:dyDescent="0.25">
      <c r="A84" s="2" t="s">
        <v>43</v>
      </c>
      <c r="B84" s="2">
        <v>131100</v>
      </c>
      <c r="C84" s="17">
        <v>2.4400000000000002E-2</v>
      </c>
      <c r="D84" s="17">
        <v>2.29E-2</v>
      </c>
      <c r="E84" s="18">
        <v>14921163.75</v>
      </c>
      <c r="F84" s="19">
        <f t="shared" si="6"/>
        <v>30339.699625000005</v>
      </c>
      <c r="G84" s="19">
        <f t="shared" si="7"/>
        <v>28474.55415625</v>
      </c>
      <c r="H84" s="18">
        <f t="shared" si="8"/>
        <v>-1865.1454687500045</v>
      </c>
      <c r="I84" s="18">
        <f t="shared" si="11"/>
        <v>364076.39550000004</v>
      </c>
      <c r="J84" s="18">
        <f t="shared" si="11"/>
        <v>341694.649875</v>
      </c>
      <c r="K84" s="18">
        <f t="shared" si="10"/>
        <v>-22381.74562500004</v>
      </c>
    </row>
    <row r="85" spans="1:11" x14ac:dyDescent="0.25">
      <c r="A85" s="2" t="s">
        <v>44</v>
      </c>
      <c r="B85" s="2">
        <v>131100</v>
      </c>
      <c r="C85" s="17">
        <v>3.5999999999999997E-2</v>
      </c>
      <c r="D85" s="17">
        <v>3.6499999999999998E-2</v>
      </c>
      <c r="E85" s="18">
        <v>889015.22</v>
      </c>
      <c r="F85" s="19">
        <f t="shared" si="6"/>
        <v>2667.0456599999998</v>
      </c>
      <c r="G85" s="19">
        <f t="shared" si="7"/>
        <v>2704.087960833333</v>
      </c>
      <c r="H85" s="18">
        <f t="shared" si="8"/>
        <v>37.042300833333229</v>
      </c>
      <c r="I85" s="18">
        <f t="shared" si="11"/>
        <v>32004.547919999997</v>
      </c>
      <c r="J85" s="18">
        <f t="shared" si="11"/>
        <v>32449.055529999998</v>
      </c>
      <c r="K85" s="18">
        <f t="shared" si="10"/>
        <v>444.50761000000057</v>
      </c>
    </row>
    <row r="86" spans="1:11" x14ac:dyDescent="0.25">
      <c r="A86" s="2" t="s">
        <v>45</v>
      </c>
      <c r="B86" s="2">
        <v>131100</v>
      </c>
      <c r="C86" s="17">
        <v>2.23E-2</v>
      </c>
      <c r="D86" s="17">
        <v>1.2E-2</v>
      </c>
      <c r="E86" s="18">
        <v>252621.16999999998</v>
      </c>
      <c r="F86" s="19">
        <f t="shared" si="6"/>
        <v>469.45434091666669</v>
      </c>
      <c r="G86" s="19">
        <f t="shared" si="7"/>
        <v>252.62117000000001</v>
      </c>
      <c r="H86" s="18">
        <f t="shared" si="8"/>
        <v>-216.83317091666669</v>
      </c>
      <c r="I86" s="18">
        <f t="shared" si="11"/>
        <v>5633.4520910000001</v>
      </c>
      <c r="J86" s="18">
        <f t="shared" si="11"/>
        <v>3031.4540400000001</v>
      </c>
      <c r="K86" s="18">
        <f t="shared" si="10"/>
        <v>-2601.998051</v>
      </c>
    </row>
    <row r="87" spans="1:11" x14ac:dyDescent="0.25">
      <c r="A87" s="7" t="s">
        <v>46</v>
      </c>
      <c r="C87" s="17"/>
      <c r="D87" s="17"/>
      <c r="E87" s="20">
        <f t="shared" ref="E87:K87" si="12">SUBTOTAL(9,E27:E86)</f>
        <v>839953936.33999991</v>
      </c>
      <c r="F87" s="20">
        <f t="shared" si="12"/>
        <v>2202172.7983361329</v>
      </c>
      <c r="G87" s="20">
        <f t="shared" si="12"/>
        <v>2197758.6056269994</v>
      </c>
      <c r="H87" s="20">
        <f t="shared" si="12"/>
        <v>-4414.1927091334055</v>
      </c>
      <c r="I87" s="20">
        <f t="shared" si="12"/>
        <v>26426073.580033597</v>
      </c>
      <c r="J87" s="20">
        <f t="shared" si="12"/>
        <v>26373103.267524</v>
      </c>
      <c r="K87" s="20">
        <f t="shared" si="12"/>
        <v>-52970.312509601084</v>
      </c>
    </row>
    <row r="88" spans="1:11" x14ac:dyDescent="0.25">
      <c r="A88" s="7"/>
      <c r="C88" s="17"/>
      <c r="D88" s="17"/>
      <c r="E88" s="23"/>
      <c r="F88" s="23"/>
      <c r="G88" s="23"/>
      <c r="H88" s="23"/>
      <c r="I88" s="23"/>
      <c r="J88" s="23"/>
      <c r="K88" s="23"/>
    </row>
    <row r="89" spans="1:11" x14ac:dyDescent="0.25">
      <c r="A89" s="7" t="s">
        <v>47</v>
      </c>
      <c r="C89" s="17"/>
      <c r="D89" s="17"/>
      <c r="E89" s="18"/>
      <c r="F89" s="19"/>
      <c r="G89" s="19"/>
      <c r="H89" s="18"/>
      <c r="I89" s="18"/>
      <c r="J89" s="18"/>
      <c r="K89" s="18"/>
    </row>
    <row r="90" spans="1:11" x14ac:dyDescent="0.25">
      <c r="A90" s="2" t="s">
        <v>587</v>
      </c>
      <c r="B90" s="2">
        <v>131200</v>
      </c>
      <c r="C90" s="17">
        <v>0</v>
      </c>
      <c r="D90" s="17">
        <v>0</v>
      </c>
      <c r="E90" s="18">
        <v>0</v>
      </c>
      <c r="F90" s="19">
        <f t="shared" ref="F90:F153" si="13">E90*C90/12</f>
        <v>0</v>
      </c>
      <c r="G90" s="19">
        <f t="shared" ref="G90:G153" si="14">+E90*D90/12</f>
        <v>0</v>
      </c>
      <c r="H90" s="18">
        <f t="shared" ref="H90:H153" si="15">+G90-F90</f>
        <v>0</v>
      </c>
      <c r="I90" s="18">
        <f t="shared" ref="I90:J121" si="16">+F90*12</f>
        <v>0</v>
      </c>
      <c r="J90" s="18">
        <f t="shared" si="16"/>
        <v>0</v>
      </c>
      <c r="K90" s="18">
        <f t="shared" ref="K90:K153" si="17">+J90-I90</f>
        <v>0</v>
      </c>
    </row>
    <row r="91" spans="1:11" x14ac:dyDescent="0.25">
      <c r="A91" s="2" t="s">
        <v>588</v>
      </c>
      <c r="B91" s="2">
        <v>131200</v>
      </c>
      <c r="C91" s="17">
        <v>0</v>
      </c>
      <c r="D91" s="17">
        <v>0</v>
      </c>
      <c r="E91" s="18">
        <v>0</v>
      </c>
      <c r="F91" s="19">
        <f t="shared" si="13"/>
        <v>0</v>
      </c>
      <c r="G91" s="19">
        <f t="shared" si="14"/>
        <v>0</v>
      </c>
      <c r="H91" s="18">
        <f t="shared" si="15"/>
        <v>0</v>
      </c>
      <c r="I91" s="18">
        <f t="shared" si="16"/>
        <v>0</v>
      </c>
      <c r="J91" s="18">
        <f t="shared" si="16"/>
        <v>0</v>
      </c>
      <c r="K91" s="18">
        <f t="shared" si="17"/>
        <v>0</v>
      </c>
    </row>
    <row r="92" spans="1:11" x14ac:dyDescent="0.25">
      <c r="A92" s="2" t="s">
        <v>589</v>
      </c>
      <c r="B92" s="2">
        <v>131200</v>
      </c>
      <c r="C92" s="17">
        <v>4.9599999999999998E-2</v>
      </c>
      <c r="D92" s="17">
        <f t="shared" ref="D92:D98" si="18">+C92</f>
        <v>4.9599999999999998E-2</v>
      </c>
      <c r="E92" s="18">
        <v>466286408.12</v>
      </c>
      <c r="F92" s="19">
        <f t="shared" si="13"/>
        <v>1927317.1535626666</v>
      </c>
      <c r="G92" s="19">
        <f t="shared" si="14"/>
        <v>1927317.1535626666</v>
      </c>
      <c r="H92" s="18">
        <f t="shared" si="15"/>
        <v>0</v>
      </c>
      <c r="I92" s="18">
        <f t="shared" si="16"/>
        <v>23127805.842751998</v>
      </c>
      <c r="J92" s="18">
        <f t="shared" si="16"/>
        <v>23127805.842751998</v>
      </c>
      <c r="K92" s="18">
        <f t="shared" si="17"/>
        <v>0</v>
      </c>
    </row>
    <row r="93" spans="1:11" x14ac:dyDescent="0.25">
      <c r="A93" s="2" t="s">
        <v>590</v>
      </c>
      <c r="B93" s="2">
        <v>131200</v>
      </c>
      <c r="C93" s="17">
        <v>4.9599999999999998E-2</v>
      </c>
      <c r="D93" s="17">
        <f t="shared" si="18"/>
        <v>4.9599999999999998E-2</v>
      </c>
      <c r="E93" s="18">
        <v>0</v>
      </c>
      <c r="F93" s="19">
        <f t="shared" si="13"/>
        <v>0</v>
      </c>
      <c r="G93" s="19">
        <f t="shared" si="14"/>
        <v>0</v>
      </c>
      <c r="H93" s="18">
        <f t="shared" si="15"/>
        <v>0</v>
      </c>
      <c r="I93" s="18">
        <f t="shared" si="16"/>
        <v>0</v>
      </c>
      <c r="J93" s="18">
        <f t="shared" si="16"/>
        <v>0</v>
      </c>
      <c r="K93" s="18">
        <f t="shared" si="17"/>
        <v>0</v>
      </c>
    </row>
    <row r="94" spans="1:11" x14ac:dyDescent="0.25">
      <c r="A94" s="2" t="s">
        <v>591</v>
      </c>
      <c r="B94" s="2">
        <v>131200</v>
      </c>
      <c r="C94" s="17">
        <v>4.9599999999999998E-2</v>
      </c>
      <c r="D94" s="17">
        <f t="shared" si="18"/>
        <v>4.9599999999999998E-2</v>
      </c>
      <c r="E94" s="18">
        <v>0</v>
      </c>
      <c r="F94" s="19">
        <f t="shared" si="13"/>
        <v>0</v>
      </c>
      <c r="G94" s="19">
        <f t="shared" si="14"/>
        <v>0</v>
      </c>
      <c r="H94" s="18">
        <f t="shared" si="15"/>
        <v>0</v>
      </c>
      <c r="I94" s="18">
        <f t="shared" si="16"/>
        <v>0</v>
      </c>
      <c r="J94" s="18">
        <f t="shared" si="16"/>
        <v>0</v>
      </c>
      <c r="K94" s="18">
        <f t="shared" si="17"/>
        <v>0</v>
      </c>
    </row>
    <row r="95" spans="1:11" x14ac:dyDescent="0.25">
      <c r="A95" s="2" t="s">
        <v>592</v>
      </c>
      <c r="B95" s="2">
        <v>131200</v>
      </c>
      <c r="C95" s="17">
        <v>4.9599999999999998E-2</v>
      </c>
      <c r="D95" s="17">
        <f t="shared" si="18"/>
        <v>4.9599999999999998E-2</v>
      </c>
      <c r="E95" s="18">
        <v>0</v>
      </c>
      <c r="F95" s="19">
        <f t="shared" si="13"/>
        <v>0</v>
      </c>
      <c r="G95" s="19">
        <f t="shared" si="14"/>
        <v>0</v>
      </c>
      <c r="H95" s="18">
        <f t="shared" si="15"/>
        <v>0</v>
      </c>
      <c r="I95" s="18">
        <f t="shared" si="16"/>
        <v>0</v>
      </c>
      <c r="J95" s="18">
        <f t="shared" si="16"/>
        <v>0</v>
      </c>
      <c r="K95" s="18">
        <f t="shared" si="17"/>
        <v>0</v>
      </c>
    </row>
    <row r="96" spans="1:11" x14ac:dyDescent="0.25">
      <c r="A96" s="2" t="s">
        <v>593</v>
      </c>
      <c r="B96" s="2">
        <v>131200</v>
      </c>
      <c r="C96" s="17">
        <v>4.9599999999999998E-2</v>
      </c>
      <c r="D96" s="17">
        <f t="shared" si="18"/>
        <v>4.9599999999999998E-2</v>
      </c>
      <c r="E96" s="18">
        <v>25341236.030000001</v>
      </c>
      <c r="F96" s="19">
        <f t="shared" si="13"/>
        <v>104743.77559066667</v>
      </c>
      <c r="G96" s="19">
        <f t="shared" si="14"/>
        <v>104743.77559066667</v>
      </c>
      <c r="H96" s="18">
        <f t="shared" si="15"/>
        <v>0</v>
      </c>
      <c r="I96" s="18">
        <f t="shared" si="16"/>
        <v>1256925.307088</v>
      </c>
      <c r="J96" s="18">
        <f t="shared" si="16"/>
        <v>1256925.307088</v>
      </c>
      <c r="K96" s="18">
        <f t="shared" si="17"/>
        <v>0</v>
      </c>
    </row>
    <row r="97" spans="1:11" x14ac:dyDescent="0.25">
      <c r="A97" s="2" t="s">
        <v>594</v>
      </c>
      <c r="B97" s="2">
        <v>131200</v>
      </c>
      <c r="C97" s="17">
        <v>4.9599999999999998E-2</v>
      </c>
      <c r="D97" s="17">
        <f t="shared" si="18"/>
        <v>4.9599999999999998E-2</v>
      </c>
      <c r="E97" s="18">
        <v>12680906.18</v>
      </c>
      <c r="F97" s="19">
        <f t="shared" si="13"/>
        <v>52414.412210666662</v>
      </c>
      <c r="G97" s="19">
        <f t="shared" si="14"/>
        <v>52414.412210666662</v>
      </c>
      <c r="H97" s="18">
        <f t="shared" si="15"/>
        <v>0</v>
      </c>
      <c r="I97" s="18">
        <f t="shared" si="16"/>
        <v>628972.94652799994</v>
      </c>
      <c r="J97" s="18">
        <f t="shared" si="16"/>
        <v>628972.94652799994</v>
      </c>
      <c r="K97" s="18">
        <f t="shared" si="17"/>
        <v>0</v>
      </c>
    </row>
    <row r="98" spans="1:11" x14ac:dyDescent="0.25">
      <c r="A98" s="2" t="s">
        <v>595</v>
      </c>
      <c r="B98" s="2">
        <v>131200</v>
      </c>
      <c r="C98" s="17">
        <v>4.6899999999999997E-2</v>
      </c>
      <c r="D98" s="17">
        <f t="shared" si="18"/>
        <v>4.6899999999999997E-2</v>
      </c>
      <c r="E98" s="18">
        <v>336117828.94999999</v>
      </c>
      <c r="F98" s="19">
        <f t="shared" si="13"/>
        <v>1313660.5148129165</v>
      </c>
      <c r="G98" s="19">
        <f t="shared" si="14"/>
        <v>1313660.5148129165</v>
      </c>
      <c r="H98" s="18">
        <f t="shared" si="15"/>
        <v>0</v>
      </c>
      <c r="I98" s="18">
        <f t="shared" si="16"/>
        <v>15763926.177754998</v>
      </c>
      <c r="J98" s="18">
        <f t="shared" si="16"/>
        <v>15763926.177754998</v>
      </c>
      <c r="K98" s="18">
        <f t="shared" si="17"/>
        <v>0</v>
      </c>
    </row>
    <row r="99" spans="1:11" x14ac:dyDescent="0.25">
      <c r="A99" s="2" t="s">
        <v>596</v>
      </c>
      <c r="B99" s="2">
        <v>131200</v>
      </c>
      <c r="C99" s="17">
        <v>5.5400000000000005E-2</v>
      </c>
      <c r="D99" s="17">
        <v>5.5800000000000002E-2</v>
      </c>
      <c r="E99" s="18">
        <v>393907132.88</v>
      </c>
      <c r="F99" s="19">
        <f t="shared" si="13"/>
        <v>1818537.9301293334</v>
      </c>
      <c r="G99" s="19">
        <f t="shared" si="14"/>
        <v>1831668.1678919999</v>
      </c>
      <c r="H99" s="18">
        <f t="shared" si="15"/>
        <v>13130.23776266654</v>
      </c>
      <c r="I99" s="18">
        <f t="shared" si="16"/>
        <v>21822455.161552001</v>
      </c>
      <c r="J99" s="18">
        <f t="shared" si="16"/>
        <v>21980018.014704</v>
      </c>
      <c r="K99" s="18">
        <f t="shared" si="17"/>
        <v>157562.85315199941</v>
      </c>
    </row>
    <row r="100" spans="1:11" x14ac:dyDescent="0.25">
      <c r="A100" s="2" t="s">
        <v>597</v>
      </c>
      <c r="B100" s="2">
        <v>131200</v>
      </c>
      <c r="C100" s="17">
        <v>5.5400000000000005E-2</v>
      </c>
      <c r="D100" s="17">
        <v>5.5800000000000002E-2</v>
      </c>
      <c r="E100" s="18">
        <v>0</v>
      </c>
      <c r="F100" s="19">
        <f t="shared" si="13"/>
        <v>0</v>
      </c>
      <c r="G100" s="19">
        <f t="shared" si="14"/>
        <v>0</v>
      </c>
      <c r="H100" s="18">
        <f t="shared" si="15"/>
        <v>0</v>
      </c>
      <c r="I100" s="18">
        <f t="shared" si="16"/>
        <v>0</v>
      </c>
      <c r="J100" s="18">
        <f t="shared" si="16"/>
        <v>0</v>
      </c>
      <c r="K100" s="18">
        <f t="shared" si="17"/>
        <v>0</v>
      </c>
    </row>
    <row r="101" spans="1:11" x14ac:dyDescent="0.25">
      <c r="A101" s="2" t="s">
        <v>598</v>
      </c>
      <c r="B101" s="2">
        <v>131200</v>
      </c>
      <c r="C101" s="17">
        <v>5.5400000000000005E-2</v>
      </c>
      <c r="D101" s="17">
        <v>5.5800000000000002E-2</v>
      </c>
      <c r="E101" s="18">
        <v>3454003.03</v>
      </c>
      <c r="F101" s="19">
        <f t="shared" si="13"/>
        <v>15945.980655166668</v>
      </c>
      <c r="G101" s="19">
        <f t="shared" si="14"/>
        <v>16061.114089499999</v>
      </c>
      <c r="H101" s="18">
        <f t="shared" si="15"/>
        <v>115.13343433333102</v>
      </c>
      <c r="I101" s="18">
        <f t="shared" si="16"/>
        <v>191351.76786200001</v>
      </c>
      <c r="J101" s="18">
        <f t="shared" si="16"/>
        <v>192733.36907399999</v>
      </c>
      <c r="K101" s="18">
        <f t="shared" si="17"/>
        <v>1381.6012119999796</v>
      </c>
    </row>
    <row r="102" spans="1:11" x14ac:dyDescent="0.25">
      <c r="A102" s="2" t="s">
        <v>599</v>
      </c>
      <c r="B102" s="2">
        <v>131200</v>
      </c>
      <c r="C102" s="17">
        <v>3.6199999999999996E-2</v>
      </c>
      <c r="D102" s="17">
        <v>3.6499999999999998E-2</v>
      </c>
      <c r="E102" s="18">
        <v>141866731.75</v>
      </c>
      <c r="F102" s="19">
        <f t="shared" si="13"/>
        <v>427964.64077916666</v>
      </c>
      <c r="G102" s="19">
        <f t="shared" si="14"/>
        <v>431511.30907291663</v>
      </c>
      <c r="H102" s="18">
        <f t="shared" si="15"/>
        <v>3546.6682937499718</v>
      </c>
      <c r="I102" s="18">
        <f t="shared" si="16"/>
        <v>5135575.6893499997</v>
      </c>
      <c r="J102" s="18">
        <f t="shared" si="16"/>
        <v>5178135.7088749995</v>
      </c>
      <c r="K102" s="18">
        <f t="shared" si="17"/>
        <v>42560.019524999894</v>
      </c>
    </row>
    <row r="103" spans="1:11" x14ac:dyDescent="0.25">
      <c r="A103" s="2" t="s">
        <v>600</v>
      </c>
      <c r="B103" s="2">
        <v>131200</v>
      </c>
      <c r="C103" s="17">
        <v>3.6199999999999996E-2</v>
      </c>
      <c r="D103" s="17">
        <v>3.6499999999999998E-2</v>
      </c>
      <c r="E103" s="18">
        <v>0</v>
      </c>
      <c r="F103" s="19">
        <f t="shared" si="13"/>
        <v>0</v>
      </c>
      <c r="G103" s="19">
        <f t="shared" si="14"/>
        <v>0</v>
      </c>
      <c r="H103" s="18">
        <f t="shared" si="15"/>
        <v>0</v>
      </c>
      <c r="I103" s="18">
        <f t="shared" si="16"/>
        <v>0</v>
      </c>
      <c r="J103" s="18">
        <f t="shared" si="16"/>
        <v>0</v>
      </c>
      <c r="K103" s="18">
        <f t="shared" si="17"/>
        <v>0</v>
      </c>
    </row>
    <row r="104" spans="1:11" x14ac:dyDescent="0.25">
      <c r="A104" s="2" t="s">
        <v>601</v>
      </c>
      <c r="B104" s="2">
        <v>131200</v>
      </c>
      <c r="C104" s="17">
        <v>5.2599999999999994E-2</v>
      </c>
      <c r="D104" s="17">
        <v>5.2999999999999999E-2</v>
      </c>
      <c r="E104" s="18">
        <v>283742807.60999995</v>
      </c>
      <c r="F104" s="19">
        <f t="shared" si="13"/>
        <v>1243739.3066904997</v>
      </c>
      <c r="G104" s="19">
        <f t="shared" si="14"/>
        <v>1253197.4002774998</v>
      </c>
      <c r="H104" s="18">
        <f t="shared" si="15"/>
        <v>9458.0935870001558</v>
      </c>
      <c r="I104" s="18">
        <f t="shared" si="16"/>
        <v>14924871.680285996</v>
      </c>
      <c r="J104" s="18">
        <f t="shared" si="16"/>
        <v>15038368.803329997</v>
      </c>
      <c r="K104" s="18">
        <f t="shared" si="17"/>
        <v>113497.12304400094</v>
      </c>
    </row>
    <row r="105" spans="1:11" x14ac:dyDescent="0.25">
      <c r="A105" s="2" t="s">
        <v>602</v>
      </c>
      <c r="B105" s="2">
        <v>131200</v>
      </c>
      <c r="C105" s="17">
        <v>5.2599999999999994E-2</v>
      </c>
      <c r="D105" s="17">
        <v>5.2999999999999999E-2</v>
      </c>
      <c r="E105" s="18">
        <v>0</v>
      </c>
      <c r="F105" s="19">
        <f t="shared" si="13"/>
        <v>0</v>
      </c>
      <c r="G105" s="19">
        <f t="shared" si="14"/>
        <v>0</v>
      </c>
      <c r="H105" s="18">
        <f t="shared" si="15"/>
        <v>0</v>
      </c>
      <c r="I105" s="18">
        <f t="shared" si="16"/>
        <v>0</v>
      </c>
      <c r="J105" s="18">
        <f t="shared" si="16"/>
        <v>0</v>
      </c>
      <c r="K105" s="18">
        <f t="shared" si="17"/>
        <v>0</v>
      </c>
    </row>
    <row r="106" spans="1:11" x14ac:dyDescent="0.25">
      <c r="A106" s="2" t="s">
        <v>603</v>
      </c>
      <c r="B106" s="2">
        <v>131200</v>
      </c>
      <c r="C106" s="17">
        <v>5.2599999999999994E-2</v>
      </c>
      <c r="D106" s="17">
        <v>5.2999999999999999E-2</v>
      </c>
      <c r="E106" s="18">
        <v>2857739.8</v>
      </c>
      <c r="F106" s="19">
        <f t="shared" si="13"/>
        <v>12526.426123333331</v>
      </c>
      <c r="G106" s="19">
        <f t="shared" si="14"/>
        <v>12621.684116666665</v>
      </c>
      <c r="H106" s="18">
        <f t="shared" si="15"/>
        <v>95.257993333334525</v>
      </c>
      <c r="I106" s="18">
        <f t="shared" si="16"/>
        <v>150317.11347999997</v>
      </c>
      <c r="J106" s="18">
        <f t="shared" si="16"/>
        <v>151460.20939999999</v>
      </c>
      <c r="K106" s="18">
        <f t="shared" si="17"/>
        <v>1143.0959200000216</v>
      </c>
    </row>
    <row r="107" spans="1:11" x14ac:dyDescent="0.25">
      <c r="A107" s="2" t="s">
        <v>604</v>
      </c>
      <c r="B107" s="2">
        <v>131200</v>
      </c>
      <c r="C107" s="17">
        <v>5.2599999999999994E-2</v>
      </c>
      <c r="D107" s="17">
        <v>5.2999999999999999E-2</v>
      </c>
      <c r="E107" s="18">
        <v>0</v>
      </c>
      <c r="F107" s="19">
        <f t="shared" si="13"/>
        <v>0</v>
      </c>
      <c r="G107" s="19">
        <f t="shared" si="14"/>
        <v>0</v>
      </c>
      <c r="H107" s="18">
        <f t="shared" si="15"/>
        <v>0</v>
      </c>
      <c r="I107" s="18">
        <f t="shared" si="16"/>
        <v>0</v>
      </c>
      <c r="J107" s="18">
        <f t="shared" si="16"/>
        <v>0</v>
      </c>
      <c r="K107" s="18">
        <f t="shared" si="17"/>
        <v>0</v>
      </c>
    </row>
    <row r="108" spans="1:11" x14ac:dyDescent="0.25">
      <c r="A108" s="2" t="s">
        <v>605</v>
      </c>
      <c r="B108" s="2">
        <v>131200</v>
      </c>
      <c r="C108" s="17">
        <v>8.4999999999999989E-3</v>
      </c>
      <c r="D108" s="17">
        <v>8.5000000000000006E-3</v>
      </c>
      <c r="E108" s="18">
        <v>72544745.230000004</v>
      </c>
      <c r="F108" s="19">
        <f t="shared" si="13"/>
        <v>51385.861204583336</v>
      </c>
      <c r="G108" s="19">
        <f t="shared" si="14"/>
        <v>51385.861204583343</v>
      </c>
      <c r="H108" s="18">
        <f t="shared" si="15"/>
        <v>0</v>
      </c>
      <c r="I108" s="18">
        <f t="shared" si="16"/>
        <v>616630.334455</v>
      </c>
      <c r="J108" s="18">
        <f t="shared" si="16"/>
        <v>616630.33445500012</v>
      </c>
      <c r="K108" s="18">
        <f t="shared" si="17"/>
        <v>0</v>
      </c>
    </row>
    <row r="109" spans="1:11" x14ac:dyDescent="0.25">
      <c r="A109" s="2" t="s">
        <v>606</v>
      </c>
      <c r="B109" s="2">
        <v>131200</v>
      </c>
      <c r="C109" s="17">
        <v>8.4999999999999989E-3</v>
      </c>
      <c r="D109" s="17">
        <v>8.5000000000000006E-3</v>
      </c>
      <c r="E109" s="18">
        <v>0</v>
      </c>
      <c r="F109" s="19">
        <f t="shared" si="13"/>
        <v>0</v>
      </c>
      <c r="G109" s="19">
        <f t="shared" si="14"/>
        <v>0</v>
      </c>
      <c r="H109" s="18">
        <f t="shared" si="15"/>
        <v>0</v>
      </c>
      <c r="I109" s="18">
        <f t="shared" si="16"/>
        <v>0</v>
      </c>
      <c r="J109" s="18">
        <f t="shared" si="16"/>
        <v>0</v>
      </c>
      <c r="K109" s="18">
        <f t="shared" si="17"/>
        <v>0</v>
      </c>
    </row>
    <row r="110" spans="1:11" x14ac:dyDescent="0.25">
      <c r="A110" s="2" t="s">
        <v>607</v>
      </c>
      <c r="B110" s="2">
        <v>131200</v>
      </c>
      <c r="C110" s="17">
        <v>3.7200000000000004E-2</v>
      </c>
      <c r="D110" s="17">
        <v>3.7600000000000001E-2</v>
      </c>
      <c r="E110" s="18">
        <v>458562687.42000008</v>
      </c>
      <c r="F110" s="19">
        <f t="shared" si="13"/>
        <v>1421544.3310020005</v>
      </c>
      <c r="G110" s="19">
        <f t="shared" si="14"/>
        <v>1436829.7539160002</v>
      </c>
      <c r="H110" s="18">
        <f t="shared" si="15"/>
        <v>15285.422913999762</v>
      </c>
      <c r="I110" s="18">
        <f t="shared" si="16"/>
        <v>17058531.972024005</v>
      </c>
      <c r="J110" s="18">
        <f t="shared" si="16"/>
        <v>17241957.046992004</v>
      </c>
      <c r="K110" s="18">
        <f t="shared" si="17"/>
        <v>183425.07496799901</v>
      </c>
    </row>
    <row r="111" spans="1:11" x14ac:dyDescent="0.25">
      <c r="A111" s="2" t="s">
        <v>608</v>
      </c>
      <c r="B111" s="2">
        <v>131200</v>
      </c>
      <c r="C111" s="17">
        <v>3.7200000000000004E-2</v>
      </c>
      <c r="D111" s="17">
        <v>3.7600000000000001E-2</v>
      </c>
      <c r="E111" s="18">
        <v>0</v>
      </c>
      <c r="F111" s="19">
        <f t="shared" si="13"/>
        <v>0</v>
      </c>
      <c r="G111" s="19">
        <f t="shared" si="14"/>
        <v>0</v>
      </c>
      <c r="H111" s="18">
        <f t="shared" si="15"/>
        <v>0</v>
      </c>
      <c r="I111" s="18">
        <f t="shared" si="16"/>
        <v>0</v>
      </c>
      <c r="J111" s="18">
        <f t="shared" si="16"/>
        <v>0</v>
      </c>
      <c r="K111" s="18">
        <f t="shared" si="17"/>
        <v>0</v>
      </c>
    </row>
    <row r="112" spans="1:11" x14ac:dyDescent="0.25">
      <c r="A112" s="2" t="s">
        <v>609</v>
      </c>
      <c r="B112" s="2">
        <v>131200</v>
      </c>
      <c r="C112" s="17">
        <v>3.7200000000000004E-2</v>
      </c>
      <c r="D112" s="17">
        <v>3.7600000000000001E-2</v>
      </c>
      <c r="E112" s="18">
        <v>0</v>
      </c>
      <c r="F112" s="19">
        <f t="shared" si="13"/>
        <v>0</v>
      </c>
      <c r="G112" s="19">
        <f t="shared" si="14"/>
        <v>0</v>
      </c>
      <c r="H112" s="18">
        <f t="shared" si="15"/>
        <v>0</v>
      </c>
      <c r="I112" s="18">
        <f t="shared" si="16"/>
        <v>0</v>
      </c>
      <c r="J112" s="18">
        <f t="shared" si="16"/>
        <v>0</v>
      </c>
      <c r="K112" s="18">
        <f t="shared" si="17"/>
        <v>0</v>
      </c>
    </row>
    <row r="113" spans="1:11" x14ac:dyDescent="0.25">
      <c r="A113" s="2" t="s">
        <v>610</v>
      </c>
      <c r="B113" s="2">
        <v>131200</v>
      </c>
      <c r="C113" s="17">
        <v>3.7200000000000004E-2</v>
      </c>
      <c r="D113" s="17">
        <v>3.7600000000000001E-2</v>
      </c>
      <c r="E113" s="18">
        <v>4409129.67</v>
      </c>
      <c r="F113" s="19">
        <f t="shared" si="13"/>
        <v>13668.301977000001</v>
      </c>
      <c r="G113" s="19">
        <f t="shared" si="14"/>
        <v>13815.272965999999</v>
      </c>
      <c r="H113" s="18">
        <f t="shared" si="15"/>
        <v>146.97098899999764</v>
      </c>
      <c r="I113" s="18">
        <f t="shared" si="16"/>
        <v>164019.623724</v>
      </c>
      <c r="J113" s="18">
        <f t="shared" si="16"/>
        <v>165783.27559199999</v>
      </c>
      <c r="K113" s="18">
        <f t="shared" si="17"/>
        <v>1763.6518679999863</v>
      </c>
    </row>
    <row r="114" spans="1:11" x14ac:dyDescent="0.25">
      <c r="A114" s="2" t="s">
        <v>611</v>
      </c>
      <c r="B114" s="2">
        <v>131200</v>
      </c>
      <c r="C114" s="17">
        <v>5.0900000000000001E-2</v>
      </c>
      <c r="D114" s="17">
        <v>5.1299999999999998E-2</v>
      </c>
      <c r="E114" s="18">
        <v>799559380.76999974</v>
      </c>
      <c r="F114" s="19">
        <f t="shared" si="13"/>
        <v>3391464.3734327494</v>
      </c>
      <c r="G114" s="19">
        <f t="shared" si="14"/>
        <v>3418116.3527917489</v>
      </c>
      <c r="H114" s="18">
        <f t="shared" si="15"/>
        <v>26651.979358999524</v>
      </c>
      <c r="I114" s="18">
        <f t="shared" si="16"/>
        <v>40697572.481192991</v>
      </c>
      <c r="J114" s="18">
        <f t="shared" si="16"/>
        <v>41017396.233500987</v>
      </c>
      <c r="K114" s="18">
        <f t="shared" si="17"/>
        <v>319823.75230799615</v>
      </c>
    </row>
    <row r="115" spans="1:11" x14ac:dyDescent="0.25">
      <c r="A115" s="2" t="s">
        <v>612</v>
      </c>
      <c r="B115" s="2">
        <v>131200</v>
      </c>
      <c r="C115" s="17">
        <v>5.0900000000000001E-2</v>
      </c>
      <c r="D115" s="17">
        <v>5.1299999999999998E-2</v>
      </c>
      <c r="E115" s="18">
        <v>0</v>
      </c>
      <c r="F115" s="19">
        <f t="shared" si="13"/>
        <v>0</v>
      </c>
      <c r="G115" s="19">
        <f t="shared" si="14"/>
        <v>0</v>
      </c>
      <c r="H115" s="18">
        <f t="shared" si="15"/>
        <v>0</v>
      </c>
      <c r="I115" s="18">
        <f t="shared" si="16"/>
        <v>0</v>
      </c>
      <c r="J115" s="18">
        <f t="shared" si="16"/>
        <v>0</v>
      </c>
      <c r="K115" s="18">
        <f t="shared" si="17"/>
        <v>0</v>
      </c>
    </row>
    <row r="116" spans="1:11" x14ac:dyDescent="0.25">
      <c r="A116" s="2" t="s">
        <v>613</v>
      </c>
      <c r="B116" s="2">
        <v>131200</v>
      </c>
      <c r="C116" s="17">
        <v>5.0900000000000001E-2</v>
      </c>
      <c r="D116" s="17">
        <v>5.1299999999999998E-2</v>
      </c>
      <c r="E116" s="18">
        <v>0</v>
      </c>
      <c r="F116" s="19">
        <f t="shared" si="13"/>
        <v>0</v>
      </c>
      <c r="G116" s="19">
        <f t="shared" si="14"/>
        <v>0</v>
      </c>
      <c r="H116" s="18">
        <f t="shared" si="15"/>
        <v>0</v>
      </c>
      <c r="I116" s="18">
        <f t="shared" si="16"/>
        <v>0</v>
      </c>
      <c r="J116" s="18">
        <f t="shared" si="16"/>
        <v>0</v>
      </c>
      <c r="K116" s="18">
        <f t="shared" si="17"/>
        <v>0</v>
      </c>
    </row>
    <row r="117" spans="1:11" x14ac:dyDescent="0.25">
      <c r="A117" s="2" t="s">
        <v>614</v>
      </c>
      <c r="B117" s="2">
        <v>131200</v>
      </c>
      <c r="C117" s="17">
        <v>5.0900000000000001E-2</v>
      </c>
      <c r="D117" s="17">
        <v>5.1299999999999998E-2</v>
      </c>
      <c r="E117" s="18">
        <v>0</v>
      </c>
      <c r="F117" s="19">
        <f t="shared" si="13"/>
        <v>0</v>
      </c>
      <c r="G117" s="19">
        <f t="shared" si="14"/>
        <v>0</v>
      </c>
      <c r="H117" s="18">
        <f t="shared" si="15"/>
        <v>0</v>
      </c>
      <c r="I117" s="18">
        <f t="shared" si="16"/>
        <v>0</v>
      </c>
      <c r="J117" s="18">
        <f t="shared" si="16"/>
        <v>0</v>
      </c>
      <c r="K117" s="18">
        <f t="shared" si="17"/>
        <v>0</v>
      </c>
    </row>
    <row r="118" spans="1:11" x14ac:dyDescent="0.25">
      <c r="A118" s="2" t="s">
        <v>615</v>
      </c>
      <c r="B118" s="2">
        <v>131200</v>
      </c>
      <c r="C118" s="17">
        <v>5.0900000000000001E-2</v>
      </c>
      <c r="D118" s="17">
        <v>5.1299999999999998E-2</v>
      </c>
      <c r="E118" s="18">
        <v>111393330.2</v>
      </c>
      <c r="F118" s="19">
        <f t="shared" si="13"/>
        <v>472493.37559833337</v>
      </c>
      <c r="G118" s="19">
        <f t="shared" si="14"/>
        <v>476206.48660499998</v>
      </c>
      <c r="H118" s="18">
        <f t="shared" si="15"/>
        <v>3713.1110066666151</v>
      </c>
      <c r="I118" s="18">
        <f t="shared" si="16"/>
        <v>5669920.5071800007</v>
      </c>
      <c r="J118" s="18">
        <f t="shared" si="16"/>
        <v>5714477.8392599998</v>
      </c>
      <c r="K118" s="18">
        <f t="shared" si="17"/>
        <v>44557.332079999149</v>
      </c>
    </row>
    <row r="119" spans="1:11" x14ac:dyDescent="0.25">
      <c r="A119" s="2" t="s">
        <v>616</v>
      </c>
      <c r="B119" s="2">
        <v>131200</v>
      </c>
      <c r="C119" s="17">
        <v>5.0900000000000001E-2</v>
      </c>
      <c r="D119" s="17">
        <v>5.1299999999999998E-2</v>
      </c>
      <c r="E119" s="18">
        <v>58132364.420000002</v>
      </c>
      <c r="F119" s="19">
        <f t="shared" si="13"/>
        <v>246578.11241483336</v>
      </c>
      <c r="G119" s="19">
        <f t="shared" si="14"/>
        <v>248515.8578955</v>
      </c>
      <c r="H119" s="18">
        <f t="shared" si="15"/>
        <v>1937.7454806666356</v>
      </c>
      <c r="I119" s="18">
        <f t="shared" si="16"/>
        <v>2958937.3489780002</v>
      </c>
      <c r="J119" s="18">
        <f t="shared" si="16"/>
        <v>2982190.2947459999</v>
      </c>
      <c r="K119" s="18">
        <f t="shared" si="17"/>
        <v>23252.945767999627</v>
      </c>
    </row>
    <row r="120" spans="1:11" x14ac:dyDescent="0.25">
      <c r="A120" s="2" t="s">
        <v>617</v>
      </c>
      <c r="B120" s="2">
        <v>131200</v>
      </c>
      <c r="C120" s="17">
        <v>5.0900000000000001E-2</v>
      </c>
      <c r="D120" s="17">
        <v>5.1299999999999998E-2</v>
      </c>
      <c r="E120" s="18">
        <v>0</v>
      </c>
      <c r="F120" s="19">
        <f t="shared" si="13"/>
        <v>0</v>
      </c>
      <c r="G120" s="19">
        <f t="shared" si="14"/>
        <v>0</v>
      </c>
      <c r="H120" s="18">
        <f t="shared" si="15"/>
        <v>0</v>
      </c>
      <c r="I120" s="18">
        <f t="shared" si="16"/>
        <v>0</v>
      </c>
      <c r="J120" s="18">
        <f t="shared" si="16"/>
        <v>0</v>
      </c>
      <c r="K120" s="18">
        <f t="shared" si="17"/>
        <v>0</v>
      </c>
    </row>
    <row r="121" spans="1:11" x14ac:dyDescent="0.25">
      <c r="A121" s="2" t="s">
        <v>618</v>
      </c>
      <c r="B121" s="2">
        <v>131200</v>
      </c>
      <c r="C121" s="17">
        <v>5.0900000000000001E-2</v>
      </c>
      <c r="D121" s="17">
        <v>5.1299999999999998E-2</v>
      </c>
      <c r="E121" s="18">
        <v>7327465.79</v>
      </c>
      <c r="F121" s="19">
        <f t="shared" si="13"/>
        <v>31080.667392583335</v>
      </c>
      <c r="G121" s="19">
        <f t="shared" si="14"/>
        <v>31324.916252249997</v>
      </c>
      <c r="H121" s="18">
        <f t="shared" si="15"/>
        <v>244.24885966666261</v>
      </c>
      <c r="I121" s="18">
        <f t="shared" si="16"/>
        <v>372968.00871100003</v>
      </c>
      <c r="J121" s="18">
        <f t="shared" si="16"/>
        <v>375898.99502699997</v>
      </c>
      <c r="K121" s="18">
        <f t="shared" si="17"/>
        <v>2930.9863159999368</v>
      </c>
    </row>
    <row r="122" spans="1:11" x14ac:dyDescent="0.25">
      <c r="A122" s="2" t="s">
        <v>619</v>
      </c>
      <c r="B122" s="2">
        <v>131200</v>
      </c>
      <c r="C122" s="17">
        <v>5.0900000000000001E-2</v>
      </c>
      <c r="D122" s="17">
        <v>5.1299999999999998E-2</v>
      </c>
      <c r="E122" s="18">
        <v>49809986.159999996</v>
      </c>
      <c r="F122" s="19">
        <f t="shared" si="13"/>
        <v>211277.35796199998</v>
      </c>
      <c r="G122" s="19">
        <f t="shared" si="14"/>
        <v>212937.69083399998</v>
      </c>
      <c r="H122" s="18">
        <f t="shared" si="15"/>
        <v>1660.332871999999</v>
      </c>
      <c r="I122" s="18">
        <f t="shared" ref="I122:J144" si="19">+F122*12</f>
        <v>2535328.2955439999</v>
      </c>
      <c r="J122" s="18">
        <f t="shared" si="19"/>
        <v>2555252.2900079996</v>
      </c>
      <c r="K122" s="18">
        <f t="shared" si="17"/>
        <v>19923.994463999756</v>
      </c>
    </row>
    <row r="123" spans="1:11" x14ac:dyDescent="0.25">
      <c r="A123" s="2" t="s">
        <v>620</v>
      </c>
      <c r="B123" s="2">
        <v>131200</v>
      </c>
      <c r="C123" s="17">
        <v>5.0900000000000001E-2</v>
      </c>
      <c r="D123" s="17">
        <v>5.1299999999999998E-2</v>
      </c>
      <c r="E123" s="18">
        <v>1881669.39</v>
      </c>
      <c r="F123" s="19">
        <f t="shared" si="13"/>
        <v>7981.4143292500003</v>
      </c>
      <c r="G123" s="19">
        <f t="shared" si="14"/>
        <v>8044.1366422499996</v>
      </c>
      <c r="H123" s="18">
        <f t="shared" si="15"/>
        <v>62.722312999999303</v>
      </c>
      <c r="I123" s="18">
        <f t="shared" si="19"/>
        <v>95776.971951</v>
      </c>
      <c r="J123" s="18">
        <f t="shared" si="19"/>
        <v>96529.639706999995</v>
      </c>
      <c r="K123" s="18">
        <f t="shared" si="17"/>
        <v>752.66775599999528</v>
      </c>
    </row>
    <row r="124" spans="1:11" x14ac:dyDescent="0.25">
      <c r="A124" s="2" t="s">
        <v>621</v>
      </c>
      <c r="B124" s="2">
        <v>131200</v>
      </c>
      <c r="C124" s="17">
        <v>3.6799999999999999E-2</v>
      </c>
      <c r="D124" s="17">
        <v>3.7199999999999997E-2</v>
      </c>
      <c r="E124" s="18">
        <v>120613226.44000001</v>
      </c>
      <c r="F124" s="19">
        <f t="shared" si="13"/>
        <v>369880.56108266668</v>
      </c>
      <c r="G124" s="19">
        <f t="shared" si="14"/>
        <v>373901.001964</v>
      </c>
      <c r="H124" s="18">
        <f t="shared" si="15"/>
        <v>4020.4408813333139</v>
      </c>
      <c r="I124" s="18">
        <f t="shared" si="19"/>
        <v>4438566.7329919999</v>
      </c>
      <c r="J124" s="18">
        <f t="shared" si="19"/>
        <v>4486812.0235679997</v>
      </c>
      <c r="K124" s="18">
        <f t="shared" si="17"/>
        <v>48245.290575999767</v>
      </c>
    </row>
    <row r="125" spans="1:11" x14ac:dyDescent="0.25">
      <c r="A125" s="2" t="s">
        <v>622</v>
      </c>
      <c r="B125" s="2">
        <v>131200</v>
      </c>
      <c r="C125" s="17">
        <v>3.6799999999999999E-2</v>
      </c>
      <c r="D125" s="17">
        <v>3.7199999999999997E-2</v>
      </c>
      <c r="E125" s="18">
        <v>0</v>
      </c>
      <c r="F125" s="19">
        <f t="shared" si="13"/>
        <v>0</v>
      </c>
      <c r="G125" s="19">
        <f t="shared" si="14"/>
        <v>0</v>
      </c>
      <c r="H125" s="18">
        <f t="shared" si="15"/>
        <v>0</v>
      </c>
      <c r="I125" s="18">
        <f t="shared" si="19"/>
        <v>0</v>
      </c>
      <c r="J125" s="18">
        <f t="shared" si="19"/>
        <v>0</v>
      </c>
      <c r="K125" s="18">
        <f t="shared" si="17"/>
        <v>0</v>
      </c>
    </row>
    <row r="126" spans="1:11" x14ac:dyDescent="0.25">
      <c r="A126" s="2" t="s">
        <v>623</v>
      </c>
      <c r="B126" s="2">
        <v>131200</v>
      </c>
      <c r="C126" s="17">
        <v>3.4499999999999996E-2</v>
      </c>
      <c r="D126" s="17">
        <v>3.4799999999999998E-2</v>
      </c>
      <c r="E126" s="18">
        <v>256159494.65000004</v>
      </c>
      <c r="F126" s="19">
        <f t="shared" si="13"/>
        <v>736458.54711875005</v>
      </c>
      <c r="G126" s="19">
        <f t="shared" si="14"/>
        <v>742862.53448500007</v>
      </c>
      <c r="H126" s="18">
        <f t="shared" si="15"/>
        <v>6403.9873662500177</v>
      </c>
      <c r="I126" s="18">
        <f t="shared" si="19"/>
        <v>8837502.5654250011</v>
      </c>
      <c r="J126" s="18">
        <f t="shared" si="19"/>
        <v>8914350.4138200004</v>
      </c>
      <c r="K126" s="18">
        <f t="shared" si="17"/>
        <v>76847.848394999281</v>
      </c>
    </row>
    <row r="127" spans="1:11" x14ac:dyDescent="0.25">
      <c r="A127" s="2" t="s">
        <v>624</v>
      </c>
      <c r="B127" s="2">
        <v>131200</v>
      </c>
      <c r="C127" s="17">
        <v>3.4499999999999996E-2</v>
      </c>
      <c r="D127" s="17">
        <v>3.4799999999999998E-2</v>
      </c>
      <c r="E127" s="18">
        <v>0</v>
      </c>
      <c r="F127" s="19">
        <f t="shared" si="13"/>
        <v>0</v>
      </c>
      <c r="G127" s="19">
        <f t="shared" si="14"/>
        <v>0</v>
      </c>
      <c r="H127" s="18">
        <f t="shared" si="15"/>
        <v>0</v>
      </c>
      <c r="I127" s="18">
        <f t="shared" si="19"/>
        <v>0</v>
      </c>
      <c r="J127" s="18">
        <f t="shared" si="19"/>
        <v>0</v>
      </c>
      <c r="K127" s="18">
        <f t="shared" si="17"/>
        <v>0</v>
      </c>
    </row>
    <row r="128" spans="1:11" x14ac:dyDescent="0.25">
      <c r="A128" s="2" t="s">
        <v>625</v>
      </c>
      <c r="B128" s="2">
        <v>131200</v>
      </c>
      <c r="C128" s="17">
        <v>0</v>
      </c>
      <c r="D128" s="17">
        <v>0</v>
      </c>
      <c r="E128" s="18">
        <v>0</v>
      </c>
      <c r="F128" s="19">
        <f t="shared" si="13"/>
        <v>0</v>
      </c>
      <c r="G128" s="19">
        <f t="shared" si="14"/>
        <v>0</v>
      </c>
      <c r="H128" s="18">
        <f t="shared" si="15"/>
        <v>0</v>
      </c>
      <c r="I128" s="18">
        <f t="shared" si="19"/>
        <v>0</v>
      </c>
      <c r="J128" s="18">
        <f t="shared" si="19"/>
        <v>0</v>
      </c>
      <c r="K128" s="18">
        <f t="shared" si="17"/>
        <v>0</v>
      </c>
    </row>
    <row r="129" spans="1:11" x14ac:dyDescent="0.25">
      <c r="A129" s="2" t="s">
        <v>626</v>
      </c>
      <c r="B129" s="2">
        <v>131200</v>
      </c>
      <c r="C129" s="17">
        <v>0</v>
      </c>
      <c r="D129" s="17">
        <v>0</v>
      </c>
      <c r="E129" s="18">
        <v>0</v>
      </c>
      <c r="F129" s="19">
        <f t="shared" si="13"/>
        <v>0</v>
      </c>
      <c r="G129" s="19">
        <f t="shared" si="14"/>
        <v>0</v>
      </c>
      <c r="H129" s="18">
        <f t="shared" si="15"/>
        <v>0</v>
      </c>
      <c r="I129" s="18">
        <f t="shared" si="19"/>
        <v>0</v>
      </c>
      <c r="J129" s="18">
        <f t="shared" si="19"/>
        <v>0</v>
      </c>
      <c r="K129" s="18">
        <f t="shared" si="17"/>
        <v>0</v>
      </c>
    </row>
    <row r="130" spans="1:11" x14ac:dyDescent="0.25">
      <c r="A130" s="2" t="s">
        <v>627</v>
      </c>
      <c r="B130" s="2">
        <v>131200</v>
      </c>
      <c r="C130" s="17">
        <v>0</v>
      </c>
      <c r="D130" s="17">
        <v>0</v>
      </c>
      <c r="E130" s="18">
        <v>0</v>
      </c>
      <c r="F130" s="19">
        <f t="shared" si="13"/>
        <v>0</v>
      </c>
      <c r="G130" s="19">
        <f t="shared" si="14"/>
        <v>0</v>
      </c>
      <c r="H130" s="18">
        <f t="shared" si="15"/>
        <v>0</v>
      </c>
      <c r="I130" s="18">
        <f t="shared" si="19"/>
        <v>0</v>
      </c>
      <c r="J130" s="18">
        <f t="shared" si="19"/>
        <v>0</v>
      </c>
      <c r="K130" s="18">
        <f t="shared" si="17"/>
        <v>0</v>
      </c>
    </row>
    <row r="131" spans="1:11" x14ac:dyDescent="0.25">
      <c r="A131" s="2" t="s">
        <v>628</v>
      </c>
      <c r="B131" s="2">
        <v>131200</v>
      </c>
      <c r="C131" s="17">
        <v>0</v>
      </c>
      <c r="D131" s="17">
        <v>0</v>
      </c>
      <c r="E131" s="18">
        <v>0</v>
      </c>
      <c r="F131" s="19">
        <f t="shared" si="13"/>
        <v>0</v>
      </c>
      <c r="G131" s="19">
        <f t="shared" si="14"/>
        <v>0</v>
      </c>
      <c r="H131" s="18">
        <f t="shared" si="15"/>
        <v>0</v>
      </c>
      <c r="I131" s="18">
        <f t="shared" si="19"/>
        <v>0</v>
      </c>
      <c r="J131" s="18">
        <f t="shared" si="19"/>
        <v>0</v>
      </c>
      <c r="K131" s="18">
        <f t="shared" si="17"/>
        <v>0</v>
      </c>
    </row>
    <row r="132" spans="1:11" x14ac:dyDescent="0.25">
      <c r="A132" s="2" t="s">
        <v>629</v>
      </c>
      <c r="B132" s="2">
        <v>131200</v>
      </c>
      <c r="C132" s="17">
        <v>2.3099999999999999E-2</v>
      </c>
      <c r="D132" s="17">
        <v>2.4E-2</v>
      </c>
      <c r="E132" s="18">
        <v>560940930.6500001</v>
      </c>
      <c r="F132" s="19">
        <f t="shared" si="13"/>
        <v>1079811.2915012501</v>
      </c>
      <c r="G132" s="19">
        <f t="shared" si="14"/>
        <v>1121881.8613000002</v>
      </c>
      <c r="H132" s="18">
        <f t="shared" si="15"/>
        <v>42070.569798750104</v>
      </c>
      <c r="I132" s="18">
        <f t="shared" si="19"/>
        <v>12957735.498015001</v>
      </c>
      <c r="J132" s="18">
        <f t="shared" si="19"/>
        <v>13462582.335600004</v>
      </c>
      <c r="K132" s="18">
        <f t="shared" si="17"/>
        <v>504846.83758500218</v>
      </c>
    </row>
    <row r="133" spans="1:11" x14ac:dyDescent="0.25">
      <c r="A133" s="2" t="s">
        <v>630</v>
      </c>
      <c r="B133" s="2">
        <v>131200</v>
      </c>
      <c r="C133" s="17">
        <v>2.3099999999999999E-2</v>
      </c>
      <c r="D133" s="17">
        <v>2.4E-2</v>
      </c>
      <c r="E133" s="18">
        <v>0</v>
      </c>
      <c r="F133" s="19">
        <f t="shared" si="13"/>
        <v>0</v>
      </c>
      <c r="G133" s="19">
        <f t="shared" si="14"/>
        <v>0</v>
      </c>
      <c r="H133" s="18">
        <f t="shared" si="15"/>
        <v>0</v>
      </c>
      <c r="I133" s="18">
        <f t="shared" si="19"/>
        <v>0</v>
      </c>
      <c r="J133" s="18">
        <f t="shared" si="19"/>
        <v>0</v>
      </c>
      <c r="K133" s="18">
        <f t="shared" si="17"/>
        <v>0</v>
      </c>
    </row>
    <row r="134" spans="1:11" x14ac:dyDescent="0.25">
      <c r="A134" s="2" t="s">
        <v>631</v>
      </c>
      <c r="B134" s="2">
        <v>131200</v>
      </c>
      <c r="C134" s="17">
        <v>2.3099999999999999E-2</v>
      </c>
      <c r="D134" s="17">
        <v>2.4E-2</v>
      </c>
      <c r="E134" s="18">
        <v>39431864.760000005</v>
      </c>
      <c r="F134" s="19">
        <f t="shared" si="13"/>
        <v>75906.339663000006</v>
      </c>
      <c r="G134" s="19">
        <f t="shared" si="14"/>
        <v>78863.729520000008</v>
      </c>
      <c r="H134" s="18">
        <f t="shared" si="15"/>
        <v>2957.3898570000019</v>
      </c>
      <c r="I134" s="18">
        <f t="shared" si="19"/>
        <v>910876.07595600002</v>
      </c>
      <c r="J134" s="18">
        <f t="shared" si="19"/>
        <v>946364.75424000015</v>
      </c>
      <c r="K134" s="18">
        <f t="shared" si="17"/>
        <v>35488.67828400014</v>
      </c>
    </row>
    <row r="135" spans="1:11" x14ac:dyDescent="0.25">
      <c r="A135" s="2" t="s">
        <v>632</v>
      </c>
      <c r="B135" s="2">
        <v>131200</v>
      </c>
      <c r="C135" s="17">
        <v>2.3099999999999999E-2</v>
      </c>
      <c r="D135" s="17">
        <v>2.4E-2</v>
      </c>
      <c r="E135" s="18">
        <v>2838006.98</v>
      </c>
      <c r="F135" s="19">
        <f t="shared" si="13"/>
        <v>5463.1634365</v>
      </c>
      <c r="G135" s="19">
        <f t="shared" si="14"/>
        <v>5676.0139600000002</v>
      </c>
      <c r="H135" s="18">
        <f t="shared" si="15"/>
        <v>212.85052350000024</v>
      </c>
      <c r="I135" s="18">
        <f t="shared" si="19"/>
        <v>65557.961238000004</v>
      </c>
      <c r="J135" s="18">
        <f t="shared" si="19"/>
        <v>68112.167520000003</v>
      </c>
      <c r="K135" s="18">
        <f t="shared" si="17"/>
        <v>2554.2062819999992</v>
      </c>
    </row>
    <row r="136" spans="1:11" x14ac:dyDescent="0.25">
      <c r="A136" s="2" t="s">
        <v>633</v>
      </c>
      <c r="B136" s="2">
        <v>131200</v>
      </c>
      <c r="C136" s="17">
        <v>2.3099999999999999E-2</v>
      </c>
      <c r="D136" s="17">
        <v>2.4E-2</v>
      </c>
      <c r="E136" s="18">
        <v>42224122.259999998</v>
      </c>
      <c r="F136" s="19">
        <f t="shared" si="13"/>
        <v>81281.435350499989</v>
      </c>
      <c r="G136" s="19">
        <f t="shared" si="14"/>
        <v>84448.244519999993</v>
      </c>
      <c r="H136" s="18">
        <f t="shared" si="15"/>
        <v>3166.8091695000039</v>
      </c>
      <c r="I136" s="18">
        <f t="shared" si="19"/>
        <v>975377.22420599987</v>
      </c>
      <c r="J136" s="18">
        <f t="shared" si="19"/>
        <v>1013378.9342399999</v>
      </c>
      <c r="K136" s="18">
        <f t="shared" si="17"/>
        <v>38001.710033999989</v>
      </c>
    </row>
    <row r="137" spans="1:11" x14ac:dyDescent="0.25">
      <c r="A137" s="2" t="s">
        <v>634</v>
      </c>
      <c r="B137" s="2">
        <v>131200</v>
      </c>
      <c r="C137" s="17">
        <v>2.3099999999999999E-2</v>
      </c>
      <c r="D137" s="17">
        <v>2.4E-2</v>
      </c>
      <c r="E137" s="18">
        <v>24189203.579999998</v>
      </c>
      <c r="F137" s="19">
        <f t="shared" si="13"/>
        <v>46564.216891499993</v>
      </c>
      <c r="G137" s="19">
        <f t="shared" si="14"/>
        <v>48378.407159999995</v>
      </c>
      <c r="H137" s="18">
        <f t="shared" si="15"/>
        <v>1814.1902685000023</v>
      </c>
      <c r="I137" s="18">
        <f t="shared" si="19"/>
        <v>558770.60269799992</v>
      </c>
      <c r="J137" s="18">
        <f t="shared" si="19"/>
        <v>580540.88591999991</v>
      </c>
      <c r="K137" s="18">
        <f t="shared" si="17"/>
        <v>21770.283221999998</v>
      </c>
    </row>
    <row r="138" spans="1:11" x14ac:dyDescent="0.25">
      <c r="A138" s="2" t="s">
        <v>635</v>
      </c>
      <c r="B138" s="2">
        <v>131200</v>
      </c>
      <c r="C138" s="17">
        <v>2.3099999999999999E-2</v>
      </c>
      <c r="D138" s="17">
        <v>2.4E-2</v>
      </c>
      <c r="E138" s="18">
        <v>13550483.5</v>
      </c>
      <c r="F138" s="19">
        <f t="shared" si="13"/>
        <v>26084.680737499995</v>
      </c>
      <c r="G138" s="19">
        <f t="shared" si="14"/>
        <v>27100.967000000001</v>
      </c>
      <c r="H138" s="18">
        <f t="shared" si="15"/>
        <v>1016.2862625000053</v>
      </c>
      <c r="I138" s="18">
        <f t="shared" si="19"/>
        <v>313016.16884999996</v>
      </c>
      <c r="J138" s="18">
        <f t="shared" si="19"/>
        <v>325211.60399999999</v>
      </c>
      <c r="K138" s="18">
        <f t="shared" si="17"/>
        <v>12195.435150000034</v>
      </c>
    </row>
    <row r="139" spans="1:11" x14ac:dyDescent="0.25">
      <c r="A139" s="2" t="s">
        <v>636</v>
      </c>
      <c r="B139" s="2">
        <v>131200</v>
      </c>
      <c r="C139" s="17">
        <v>2.3099999999999999E-2</v>
      </c>
      <c r="D139" s="17">
        <v>2.4E-2</v>
      </c>
      <c r="E139" s="18">
        <v>50382774.93</v>
      </c>
      <c r="F139" s="19">
        <f t="shared" si="13"/>
        <v>96986.841740249991</v>
      </c>
      <c r="G139" s="19">
        <f t="shared" si="14"/>
        <v>100765.54986000001</v>
      </c>
      <c r="H139" s="18">
        <f t="shared" si="15"/>
        <v>3778.7081197500229</v>
      </c>
      <c r="I139" s="18">
        <f t="shared" si="19"/>
        <v>1163842.1008829998</v>
      </c>
      <c r="J139" s="18">
        <f t="shared" si="19"/>
        <v>1209186.5983200001</v>
      </c>
      <c r="K139" s="18">
        <f t="shared" si="17"/>
        <v>45344.497437000275</v>
      </c>
    </row>
    <row r="140" spans="1:11" x14ac:dyDescent="0.25">
      <c r="A140" s="2" t="s">
        <v>637</v>
      </c>
      <c r="B140" s="2">
        <v>131200</v>
      </c>
      <c r="C140" s="17">
        <v>2.3099999999999999E-2</v>
      </c>
      <c r="D140" s="17">
        <v>2.4E-2</v>
      </c>
      <c r="E140" s="18">
        <v>30538.42</v>
      </c>
      <c r="F140" s="19">
        <f t="shared" si="13"/>
        <v>58.786458499999988</v>
      </c>
      <c r="G140" s="19">
        <f t="shared" si="14"/>
        <v>61.076839999999997</v>
      </c>
      <c r="H140" s="18">
        <f t="shared" si="15"/>
        <v>2.2903815000000094</v>
      </c>
      <c r="I140" s="18">
        <f t="shared" si="19"/>
        <v>705.43750199999988</v>
      </c>
      <c r="J140" s="18">
        <f t="shared" si="19"/>
        <v>732.92207999999994</v>
      </c>
      <c r="K140" s="18">
        <f t="shared" si="17"/>
        <v>27.484578000000056</v>
      </c>
    </row>
    <row r="141" spans="1:11" x14ac:dyDescent="0.25">
      <c r="A141" s="2" t="s">
        <v>638</v>
      </c>
      <c r="B141" s="2">
        <v>131200</v>
      </c>
      <c r="C141" s="17">
        <v>2.3099999999999999E-2</v>
      </c>
      <c r="D141" s="17">
        <v>2.4E-2</v>
      </c>
      <c r="E141" s="18">
        <v>210521.85</v>
      </c>
      <c r="F141" s="19">
        <f t="shared" si="13"/>
        <v>405.25456124999999</v>
      </c>
      <c r="G141" s="19">
        <f t="shared" si="14"/>
        <v>421.0437</v>
      </c>
      <c r="H141" s="18">
        <f t="shared" si="15"/>
        <v>15.789138750000006</v>
      </c>
      <c r="I141" s="18">
        <f t="shared" si="19"/>
        <v>4863.0547349999997</v>
      </c>
      <c r="J141" s="18">
        <f t="shared" si="19"/>
        <v>5052.5244000000002</v>
      </c>
      <c r="K141" s="18">
        <f t="shared" si="17"/>
        <v>189.46966500000053</v>
      </c>
    </row>
    <row r="142" spans="1:11" x14ac:dyDescent="0.25">
      <c r="A142" s="2" t="s">
        <v>639</v>
      </c>
      <c r="B142" s="2">
        <v>131200</v>
      </c>
      <c r="C142" s="17">
        <v>1.95E-2</v>
      </c>
      <c r="D142" s="17">
        <v>1.9900000000000001E-2</v>
      </c>
      <c r="E142" s="18">
        <v>73326495.209999993</v>
      </c>
      <c r="F142" s="19">
        <f t="shared" si="13"/>
        <v>119155.55471624999</v>
      </c>
      <c r="G142" s="19">
        <f t="shared" si="14"/>
        <v>121599.77122325001</v>
      </c>
      <c r="H142" s="18">
        <f t="shared" si="15"/>
        <v>2444.2165070000192</v>
      </c>
      <c r="I142" s="18">
        <f t="shared" si="19"/>
        <v>1429866.6565949998</v>
      </c>
      <c r="J142" s="18">
        <f t="shared" si="19"/>
        <v>1459197.254679</v>
      </c>
      <c r="K142" s="18">
        <f t="shared" si="17"/>
        <v>29330.598084000172</v>
      </c>
    </row>
    <row r="143" spans="1:11" x14ac:dyDescent="0.25">
      <c r="A143" s="2" t="s">
        <v>640</v>
      </c>
      <c r="B143" s="2">
        <v>131200</v>
      </c>
      <c r="C143" s="17">
        <v>0</v>
      </c>
      <c r="D143" s="17">
        <v>0</v>
      </c>
      <c r="E143" s="18">
        <v>0</v>
      </c>
      <c r="F143" s="19">
        <f t="shared" si="13"/>
        <v>0</v>
      </c>
      <c r="G143" s="19">
        <f t="shared" si="14"/>
        <v>0</v>
      </c>
      <c r="H143" s="18">
        <f t="shared" si="15"/>
        <v>0</v>
      </c>
      <c r="I143" s="18">
        <f t="shared" si="19"/>
        <v>0</v>
      </c>
      <c r="J143" s="18">
        <f t="shared" si="19"/>
        <v>0</v>
      </c>
      <c r="K143" s="18">
        <f t="shared" si="17"/>
        <v>0</v>
      </c>
    </row>
    <row r="144" spans="1:11" x14ac:dyDescent="0.25">
      <c r="A144" s="2" t="s">
        <v>641</v>
      </c>
      <c r="B144" s="2">
        <v>131200</v>
      </c>
      <c r="C144" s="17">
        <v>0</v>
      </c>
      <c r="D144" s="17">
        <v>0</v>
      </c>
      <c r="E144" s="18">
        <v>0</v>
      </c>
      <c r="F144" s="19">
        <f t="shared" si="13"/>
        <v>0</v>
      </c>
      <c r="G144" s="19">
        <f t="shared" si="14"/>
        <v>0</v>
      </c>
      <c r="H144" s="18">
        <f t="shared" si="15"/>
        <v>0</v>
      </c>
      <c r="I144" s="18">
        <f t="shared" si="19"/>
        <v>0</v>
      </c>
      <c r="J144" s="18">
        <f t="shared" si="19"/>
        <v>0</v>
      </c>
      <c r="K144" s="18">
        <f t="shared" si="17"/>
        <v>0</v>
      </c>
    </row>
    <row r="145" spans="1:11" x14ac:dyDescent="0.25">
      <c r="A145" s="2" t="s">
        <v>48</v>
      </c>
      <c r="B145" s="2">
        <v>131200</v>
      </c>
      <c r="C145" s="17">
        <v>0</v>
      </c>
      <c r="D145" s="17">
        <f t="shared" ref="D145:D151" si="20">+C145</f>
        <v>0</v>
      </c>
      <c r="E145" s="18">
        <v>158770453.75</v>
      </c>
      <c r="F145" s="19">
        <f t="shared" si="13"/>
        <v>0</v>
      </c>
      <c r="G145" s="19">
        <f t="shared" si="14"/>
        <v>0</v>
      </c>
      <c r="H145" s="18">
        <f t="shared" si="15"/>
        <v>0</v>
      </c>
      <c r="I145" s="18">
        <f t="shared" ref="I145:J176" si="21">+F145*12</f>
        <v>0</v>
      </c>
      <c r="J145" s="18">
        <f t="shared" si="21"/>
        <v>0</v>
      </c>
      <c r="K145" s="18">
        <f t="shared" si="17"/>
        <v>0</v>
      </c>
    </row>
    <row r="146" spans="1:11" x14ac:dyDescent="0.25">
      <c r="A146" s="2" t="s">
        <v>49</v>
      </c>
      <c r="B146" s="2">
        <v>131200</v>
      </c>
      <c r="C146" s="17">
        <v>0</v>
      </c>
      <c r="D146" s="17">
        <f t="shared" si="20"/>
        <v>0</v>
      </c>
      <c r="E146" s="18">
        <v>0</v>
      </c>
      <c r="F146" s="19">
        <f t="shared" si="13"/>
        <v>0</v>
      </c>
      <c r="G146" s="19">
        <f t="shared" si="14"/>
        <v>0</v>
      </c>
      <c r="H146" s="18">
        <f t="shared" si="15"/>
        <v>0</v>
      </c>
      <c r="I146" s="18">
        <f t="shared" si="21"/>
        <v>0</v>
      </c>
      <c r="J146" s="18">
        <f t="shared" si="21"/>
        <v>0</v>
      </c>
      <c r="K146" s="18">
        <f t="shared" si="17"/>
        <v>0</v>
      </c>
    </row>
    <row r="147" spans="1:11" x14ac:dyDescent="0.25">
      <c r="A147" s="2" t="s">
        <v>50</v>
      </c>
      <c r="B147" s="2">
        <v>131200</v>
      </c>
      <c r="C147" s="17">
        <v>5.8200000000000002E-2</v>
      </c>
      <c r="D147" s="17">
        <f t="shared" si="20"/>
        <v>5.8200000000000002E-2</v>
      </c>
      <c r="E147" s="18">
        <v>232017822.02000001</v>
      </c>
      <c r="F147" s="19">
        <f t="shared" si="13"/>
        <v>1125286.4367970002</v>
      </c>
      <c r="G147" s="19">
        <f t="shared" si="14"/>
        <v>1125286.4367970002</v>
      </c>
      <c r="H147" s="18">
        <f t="shared" si="15"/>
        <v>0</v>
      </c>
      <c r="I147" s="18">
        <f t="shared" si="21"/>
        <v>13503437.241564002</v>
      </c>
      <c r="J147" s="18">
        <f t="shared" si="21"/>
        <v>13503437.241564002</v>
      </c>
      <c r="K147" s="18">
        <f t="shared" si="17"/>
        <v>0</v>
      </c>
    </row>
    <row r="148" spans="1:11" x14ac:dyDescent="0.25">
      <c r="A148" s="2" t="s">
        <v>51</v>
      </c>
      <c r="B148" s="2">
        <v>131200</v>
      </c>
      <c r="C148" s="17">
        <v>5.8200000000000002E-2</v>
      </c>
      <c r="D148" s="17">
        <f t="shared" si="20"/>
        <v>5.8200000000000002E-2</v>
      </c>
      <c r="E148" s="18">
        <v>0</v>
      </c>
      <c r="F148" s="19">
        <f t="shared" si="13"/>
        <v>0</v>
      </c>
      <c r="G148" s="19">
        <f t="shared" si="14"/>
        <v>0</v>
      </c>
      <c r="H148" s="18">
        <f t="shared" si="15"/>
        <v>0</v>
      </c>
      <c r="I148" s="18">
        <f t="shared" si="21"/>
        <v>0</v>
      </c>
      <c r="J148" s="18">
        <f t="shared" si="21"/>
        <v>0</v>
      </c>
      <c r="K148" s="18">
        <f t="shared" si="17"/>
        <v>0</v>
      </c>
    </row>
    <row r="149" spans="1:11" x14ac:dyDescent="0.25">
      <c r="A149" s="2" t="s">
        <v>52</v>
      </c>
      <c r="B149" s="2">
        <v>131200</v>
      </c>
      <c r="C149" s="17">
        <v>5.8200000000000002E-2</v>
      </c>
      <c r="D149" s="17">
        <f t="shared" si="20"/>
        <v>5.8200000000000002E-2</v>
      </c>
      <c r="E149" s="18">
        <v>0</v>
      </c>
      <c r="F149" s="19">
        <f t="shared" si="13"/>
        <v>0</v>
      </c>
      <c r="G149" s="19">
        <f t="shared" si="14"/>
        <v>0</v>
      </c>
      <c r="H149" s="18">
        <f t="shared" si="15"/>
        <v>0</v>
      </c>
      <c r="I149" s="18">
        <f t="shared" si="21"/>
        <v>0</v>
      </c>
      <c r="J149" s="18">
        <f t="shared" si="21"/>
        <v>0</v>
      </c>
      <c r="K149" s="18">
        <f t="shared" si="17"/>
        <v>0</v>
      </c>
    </row>
    <row r="150" spans="1:11" x14ac:dyDescent="0.25">
      <c r="A150" s="2" t="s">
        <v>53</v>
      </c>
      <c r="B150" s="2">
        <v>131200</v>
      </c>
      <c r="C150" s="17">
        <v>6.3399999999999998E-2</v>
      </c>
      <c r="D150" s="17">
        <f t="shared" si="20"/>
        <v>6.3399999999999998E-2</v>
      </c>
      <c r="E150" s="18">
        <v>0</v>
      </c>
      <c r="F150" s="19">
        <f t="shared" si="13"/>
        <v>0</v>
      </c>
      <c r="G150" s="19">
        <f t="shared" si="14"/>
        <v>0</v>
      </c>
      <c r="H150" s="18">
        <f t="shared" si="15"/>
        <v>0</v>
      </c>
      <c r="I150" s="18">
        <f t="shared" si="21"/>
        <v>0</v>
      </c>
      <c r="J150" s="18">
        <f t="shared" si="21"/>
        <v>0</v>
      </c>
      <c r="K150" s="18">
        <f t="shared" si="17"/>
        <v>0</v>
      </c>
    </row>
    <row r="151" spans="1:11" x14ac:dyDescent="0.25">
      <c r="A151" s="2" t="s">
        <v>54</v>
      </c>
      <c r="B151" s="2">
        <v>131200</v>
      </c>
      <c r="C151" s="17">
        <v>6.3399999999999998E-2</v>
      </c>
      <c r="D151" s="17">
        <f t="shared" si="20"/>
        <v>6.3399999999999998E-2</v>
      </c>
      <c r="E151" s="18">
        <v>0</v>
      </c>
      <c r="F151" s="19">
        <f t="shared" si="13"/>
        <v>0</v>
      </c>
      <c r="G151" s="19">
        <f t="shared" si="14"/>
        <v>0</v>
      </c>
      <c r="H151" s="18">
        <f t="shared" si="15"/>
        <v>0</v>
      </c>
      <c r="I151" s="18">
        <f t="shared" si="21"/>
        <v>0</v>
      </c>
      <c r="J151" s="18">
        <f t="shared" si="21"/>
        <v>0</v>
      </c>
      <c r="K151" s="18">
        <f t="shared" si="17"/>
        <v>0</v>
      </c>
    </row>
    <row r="152" spans="1:11" x14ac:dyDescent="0.25">
      <c r="A152" s="2" t="s">
        <v>55</v>
      </c>
      <c r="B152" s="2">
        <v>131200</v>
      </c>
      <c r="C152" s="17">
        <v>4.5500000000000006E-2</v>
      </c>
      <c r="D152" s="17">
        <v>4.4200000000000003E-2</v>
      </c>
      <c r="E152" s="18">
        <v>326464245.90000004</v>
      </c>
      <c r="F152" s="19">
        <f t="shared" si="13"/>
        <v>1237843.5990375003</v>
      </c>
      <c r="G152" s="19">
        <f t="shared" si="14"/>
        <v>1202476.6390650002</v>
      </c>
      <c r="H152" s="18">
        <f t="shared" si="15"/>
        <v>-35366.959972500103</v>
      </c>
      <c r="I152" s="18">
        <f t="shared" si="21"/>
        <v>14854123.188450005</v>
      </c>
      <c r="J152" s="18">
        <f t="shared" si="21"/>
        <v>14429719.668780003</v>
      </c>
      <c r="K152" s="18">
        <f t="shared" si="17"/>
        <v>-424403.51967000216</v>
      </c>
    </row>
    <row r="153" spans="1:11" x14ac:dyDescent="0.25">
      <c r="A153" s="2" t="s">
        <v>56</v>
      </c>
      <c r="B153" s="2">
        <v>131200</v>
      </c>
      <c r="C153" s="17">
        <v>4.5500000000000006E-2</v>
      </c>
      <c r="D153" s="17">
        <v>4.4200000000000003E-2</v>
      </c>
      <c r="E153" s="18">
        <v>0</v>
      </c>
      <c r="F153" s="19">
        <f t="shared" si="13"/>
        <v>0</v>
      </c>
      <c r="G153" s="19">
        <f t="shared" si="14"/>
        <v>0</v>
      </c>
      <c r="H153" s="18">
        <f t="shared" si="15"/>
        <v>0</v>
      </c>
      <c r="I153" s="18">
        <f t="shared" si="21"/>
        <v>0</v>
      </c>
      <c r="J153" s="18">
        <f t="shared" si="21"/>
        <v>0</v>
      </c>
      <c r="K153" s="18">
        <f t="shared" si="17"/>
        <v>0</v>
      </c>
    </row>
    <row r="154" spans="1:11" x14ac:dyDescent="0.25">
      <c r="A154" s="2" t="s">
        <v>57</v>
      </c>
      <c r="B154" s="2">
        <v>131200</v>
      </c>
      <c r="C154" s="17">
        <v>5.0700000000000002E-2</v>
      </c>
      <c r="D154" s="17">
        <v>4.9399999999999999E-2</v>
      </c>
      <c r="E154" s="18">
        <v>0</v>
      </c>
      <c r="F154" s="19">
        <f t="shared" ref="F154:F187" si="22">E154*C154/12</f>
        <v>0</v>
      </c>
      <c r="G154" s="19">
        <f t="shared" ref="G154:G187" si="23">+E154*D154/12</f>
        <v>0</v>
      </c>
      <c r="H154" s="18">
        <f t="shared" ref="H154:H187" si="24">+G154-F154</f>
        <v>0</v>
      </c>
      <c r="I154" s="18">
        <f t="shared" si="21"/>
        <v>0</v>
      </c>
      <c r="J154" s="18">
        <f t="shared" si="21"/>
        <v>0</v>
      </c>
      <c r="K154" s="18">
        <f t="shared" ref="K154:K187" si="25">+J154-I154</f>
        <v>0</v>
      </c>
    </row>
    <row r="155" spans="1:11" x14ac:dyDescent="0.25">
      <c r="A155" s="2" t="s">
        <v>58</v>
      </c>
      <c r="B155" s="2">
        <v>131200</v>
      </c>
      <c r="C155" s="17">
        <v>5.0700000000000002E-2</v>
      </c>
      <c r="D155" s="17">
        <v>4.9399999999999999E-2</v>
      </c>
      <c r="E155" s="18">
        <v>0</v>
      </c>
      <c r="F155" s="19">
        <f t="shared" si="22"/>
        <v>0</v>
      </c>
      <c r="G155" s="19">
        <f t="shared" si="23"/>
        <v>0</v>
      </c>
      <c r="H155" s="18">
        <f t="shared" si="24"/>
        <v>0</v>
      </c>
      <c r="I155" s="18">
        <f t="shared" si="21"/>
        <v>0</v>
      </c>
      <c r="J155" s="18">
        <f t="shared" si="21"/>
        <v>0</v>
      </c>
      <c r="K155" s="18">
        <f t="shared" si="25"/>
        <v>0</v>
      </c>
    </row>
    <row r="156" spans="1:11" x14ac:dyDescent="0.25">
      <c r="A156" s="2" t="s">
        <v>59</v>
      </c>
      <c r="B156" s="2">
        <v>131200</v>
      </c>
      <c r="C156" s="17">
        <v>4.7200000000000006E-2</v>
      </c>
      <c r="D156" s="17">
        <v>4.5900000000000003E-2</v>
      </c>
      <c r="E156" s="18">
        <v>568658802.17999995</v>
      </c>
      <c r="F156" s="19">
        <f t="shared" si="22"/>
        <v>2236724.6219080002</v>
      </c>
      <c r="G156" s="19">
        <f t="shared" si="23"/>
        <v>2175119.9183385</v>
      </c>
      <c r="H156" s="18">
        <f t="shared" si="24"/>
        <v>-61604.703569500241</v>
      </c>
      <c r="I156" s="18">
        <f t="shared" si="21"/>
        <v>26840695.462896004</v>
      </c>
      <c r="J156" s="18">
        <f t="shared" si="21"/>
        <v>26101439.020062</v>
      </c>
      <c r="K156" s="18">
        <f t="shared" si="25"/>
        <v>-739256.44283400476</v>
      </c>
    </row>
    <row r="157" spans="1:11" x14ac:dyDescent="0.25">
      <c r="A157" s="2" t="s">
        <v>60</v>
      </c>
      <c r="B157" s="2">
        <v>131200</v>
      </c>
      <c r="C157" s="17">
        <v>4.7200000000000006E-2</v>
      </c>
      <c r="D157" s="17">
        <v>4.5900000000000003E-2</v>
      </c>
      <c r="E157" s="18">
        <v>0</v>
      </c>
      <c r="F157" s="19">
        <f t="shared" si="22"/>
        <v>0</v>
      </c>
      <c r="G157" s="19">
        <f t="shared" si="23"/>
        <v>0</v>
      </c>
      <c r="H157" s="18">
        <f t="shared" si="24"/>
        <v>0</v>
      </c>
      <c r="I157" s="18">
        <f t="shared" si="21"/>
        <v>0</v>
      </c>
      <c r="J157" s="18">
        <f t="shared" si="21"/>
        <v>0</v>
      </c>
      <c r="K157" s="18">
        <f t="shared" si="25"/>
        <v>0</v>
      </c>
    </row>
    <row r="158" spans="1:11" x14ac:dyDescent="0.25">
      <c r="A158" s="2" t="s">
        <v>61</v>
      </c>
      <c r="B158" s="2">
        <v>131200</v>
      </c>
      <c r="C158" s="17">
        <v>4.7200000000000006E-2</v>
      </c>
      <c r="D158" s="17">
        <v>4.5900000000000003E-2</v>
      </c>
      <c r="E158" s="18">
        <v>11640313.039999999</v>
      </c>
      <c r="F158" s="19">
        <f t="shared" si="22"/>
        <v>45785.23129066667</v>
      </c>
      <c r="G158" s="19">
        <f t="shared" si="23"/>
        <v>44524.197378000004</v>
      </c>
      <c r="H158" s="18">
        <f t="shared" si="24"/>
        <v>-1261.0339126666659</v>
      </c>
      <c r="I158" s="18">
        <f t="shared" si="21"/>
        <v>549422.77548800001</v>
      </c>
      <c r="J158" s="18">
        <f t="shared" si="21"/>
        <v>534290.36853600002</v>
      </c>
      <c r="K158" s="18">
        <f t="shared" si="25"/>
        <v>-15132.40695199999</v>
      </c>
    </row>
    <row r="159" spans="1:11" x14ac:dyDescent="0.25">
      <c r="A159" s="2" t="s">
        <v>62</v>
      </c>
      <c r="B159" s="2">
        <v>131200</v>
      </c>
      <c r="C159" s="17">
        <v>4.7200000000000006E-2</v>
      </c>
      <c r="D159" s="17">
        <v>4.5900000000000003E-2</v>
      </c>
      <c r="E159" s="18">
        <v>0</v>
      </c>
      <c r="F159" s="19">
        <f t="shared" si="22"/>
        <v>0</v>
      </c>
      <c r="G159" s="19">
        <f t="shared" si="23"/>
        <v>0</v>
      </c>
      <c r="H159" s="18">
        <f t="shared" si="24"/>
        <v>0</v>
      </c>
      <c r="I159" s="18">
        <f t="shared" si="21"/>
        <v>0</v>
      </c>
      <c r="J159" s="18">
        <f t="shared" si="21"/>
        <v>0</v>
      </c>
      <c r="K159" s="18">
        <f t="shared" si="25"/>
        <v>0</v>
      </c>
    </row>
    <row r="160" spans="1:11" x14ac:dyDescent="0.25">
      <c r="A160" s="2" t="s">
        <v>63</v>
      </c>
      <c r="B160" s="2">
        <v>131200</v>
      </c>
      <c r="C160" s="17">
        <v>4.7200000000000006E-2</v>
      </c>
      <c r="D160" s="17">
        <v>4.5900000000000003E-2</v>
      </c>
      <c r="E160" s="18">
        <v>196271277.22</v>
      </c>
      <c r="F160" s="19">
        <f t="shared" si="22"/>
        <v>772000.3570653334</v>
      </c>
      <c r="G160" s="19">
        <f t="shared" si="23"/>
        <v>750737.63536650001</v>
      </c>
      <c r="H160" s="18">
        <f t="shared" si="24"/>
        <v>-21262.721698833397</v>
      </c>
      <c r="I160" s="18">
        <f t="shared" si="21"/>
        <v>9264004.2847840004</v>
      </c>
      <c r="J160" s="18">
        <f t="shared" si="21"/>
        <v>9008851.6243980005</v>
      </c>
      <c r="K160" s="18">
        <f t="shared" si="25"/>
        <v>-255152.66038599983</v>
      </c>
    </row>
    <row r="161" spans="1:11" x14ac:dyDescent="0.25">
      <c r="A161" s="2" t="s">
        <v>64</v>
      </c>
      <c r="B161" s="2">
        <v>131200</v>
      </c>
      <c r="C161" s="17">
        <v>4.7200000000000006E-2</v>
      </c>
      <c r="D161" s="17">
        <v>4.5900000000000003E-2</v>
      </c>
      <c r="E161" s="18">
        <v>20983669.399999999</v>
      </c>
      <c r="F161" s="19">
        <f t="shared" si="22"/>
        <v>82535.766306666672</v>
      </c>
      <c r="G161" s="19">
        <f t="shared" si="23"/>
        <v>80262.535455000005</v>
      </c>
      <c r="H161" s="18">
        <f t="shared" si="24"/>
        <v>-2273.2308516666671</v>
      </c>
      <c r="I161" s="18">
        <f t="shared" si="21"/>
        <v>990429.19568000012</v>
      </c>
      <c r="J161" s="18">
        <f t="shared" si="21"/>
        <v>963150.42546000006</v>
      </c>
      <c r="K161" s="18">
        <f t="shared" si="25"/>
        <v>-27278.770220000064</v>
      </c>
    </row>
    <row r="162" spans="1:11" x14ac:dyDescent="0.25">
      <c r="A162" s="2" t="s">
        <v>65</v>
      </c>
      <c r="B162" s="2">
        <v>131200</v>
      </c>
      <c r="C162" s="17">
        <v>4.7200000000000006E-2</v>
      </c>
      <c r="D162" s="17">
        <v>4.5900000000000003E-2</v>
      </c>
      <c r="E162" s="18">
        <v>0</v>
      </c>
      <c r="F162" s="19">
        <f t="shared" si="22"/>
        <v>0</v>
      </c>
      <c r="G162" s="19">
        <f t="shared" si="23"/>
        <v>0</v>
      </c>
      <c r="H162" s="18">
        <f t="shared" si="24"/>
        <v>0</v>
      </c>
      <c r="I162" s="18">
        <f t="shared" si="21"/>
        <v>0</v>
      </c>
      <c r="J162" s="18">
        <f t="shared" si="21"/>
        <v>0</v>
      </c>
      <c r="K162" s="18">
        <f t="shared" si="25"/>
        <v>0</v>
      </c>
    </row>
    <row r="163" spans="1:11" x14ac:dyDescent="0.25">
      <c r="A163" s="2" t="s">
        <v>66</v>
      </c>
      <c r="B163" s="2">
        <v>131200</v>
      </c>
      <c r="C163" s="17">
        <v>4.7200000000000006E-2</v>
      </c>
      <c r="D163" s="17">
        <v>4.5900000000000003E-2</v>
      </c>
      <c r="E163" s="18">
        <v>5281150.49</v>
      </c>
      <c r="F163" s="19">
        <f t="shared" si="22"/>
        <v>20772.525260666669</v>
      </c>
      <c r="G163" s="19">
        <f t="shared" si="23"/>
        <v>20200.40062425</v>
      </c>
      <c r="H163" s="18">
        <f t="shared" si="24"/>
        <v>-572.12463641666909</v>
      </c>
      <c r="I163" s="18">
        <f t="shared" si="21"/>
        <v>249270.30312800003</v>
      </c>
      <c r="J163" s="18">
        <f t="shared" si="21"/>
        <v>242404.80749099999</v>
      </c>
      <c r="K163" s="18">
        <f t="shared" si="25"/>
        <v>-6865.4956370000436</v>
      </c>
    </row>
    <row r="164" spans="1:11" x14ac:dyDescent="0.25">
      <c r="A164" s="2" t="s">
        <v>67</v>
      </c>
      <c r="B164" s="2">
        <v>131200</v>
      </c>
      <c r="C164" s="17">
        <v>4.9700000000000001E-2</v>
      </c>
      <c r="D164" s="17">
        <v>4.82E-2</v>
      </c>
      <c r="E164" s="18">
        <v>198890160.31</v>
      </c>
      <c r="F164" s="19">
        <f t="shared" si="22"/>
        <v>823736.7472839168</v>
      </c>
      <c r="G164" s="19">
        <f t="shared" si="23"/>
        <v>798875.47724516678</v>
      </c>
      <c r="H164" s="18">
        <f t="shared" si="24"/>
        <v>-24861.270038750023</v>
      </c>
      <c r="I164" s="18">
        <f t="shared" si="21"/>
        <v>9884840.9674070012</v>
      </c>
      <c r="J164" s="18">
        <f t="shared" si="21"/>
        <v>9586505.7269420009</v>
      </c>
      <c r="K164" s="18">
        <f t="shared" si="25"/>
        <v>-298335.24046500027</v>
      </c>
    </row>
    <row r="165" spans="1:11" x14ac:dyDescent="0.25">
      <c r="A165" s="2" t="s">
        <v>68</v>
      </c>
      <c r="B165" s="2">
        <v>131200</v>
      </c>
      <c r="C165" s="17">
        <v>4.9700000000000001E-2</v>
      </c>
      <c r="D165" s="17">
        <v>4.82E-2</v>
      </c>
      <c r="E165" s="18">
        <v>2857025.33</v>
      </c>
      <c r="F165" s="19">
        <f t="shared" si="22"/>
        <v>11832.846575083335</v>
      </c>
      <c r="G165" s="19">
        <f t="shared" si="23"/>
        <v>11475.718408833332</v>
      </c>
      <c r="H165" s="18">
        <f t="shared" si="24"/>
        <v>-357.12816625000232</v>
      </c>
      <c r="I165" s="18">
        <f t="shared" si="21"/>
        <v>141994.15890100002</v>
      </c>
      <c r="J165" s="18">
        <f t="shared" si="21"/>
        <v>137708.620906</v>
      </c>
      <c r="K165" s="18">
        <f t="shared" si="25"/>
        <v>-4285.5379950000206</v>
      </c>
    </row>
    <row r="166" spans="1:11" x14ac:dyDescent="0.25">
      <c r="A166" s="2" t="s">
        <v>69</v>
      </c>
      <c r="B166" s="2">
        <v>131200</v>
      </c>
      <c r="C166" s="17">
        <v>4.9700000000000001E-2</v>
      </c>
      <c r="D166" s="17">
        <v>4.82E-2</v>
      </c>
      <c r="E166" s="18">
        <v>0</v>
      </c>
      <c r="F166" s="19">
        <f t="shared" si="22"/>
        <v>0</v>
      </c>
      <c r="G166" s="19">
        <f t="shared" si="23"/>
        <v>0</v>
      </c>
      <c r="H166" s="18">
        <f t="shared" si="24"/>
        <v>0</v>
      </c>
      <c r="I166" s="18">
        <f t="shared" si="21"/>
        <v>0</v>
      </c>
      <c r="J166" s="18">
        <f t="shared" si="21"/>
        <v>0</v>
      </c>
      <c r="K166" s="18">
        <f t="shared" si="25"/>
        <v>0</v>
      </c>
    </row>
    <row r="167" spans="1:11" x14ac:dyDescent="0.25">
      <c r="A167" s="2" t="s">
        <v>70</v>
      </c>
      <c r="B167" s="2">
        <v>131200</v>
      </c>
      <c r="C167" s="17">
        <v>4.9700000000000001E-2</v>
      </c>
      <c r="D167" s="17">
        <v>4.82E-2</v>
      </c>
      <c r="E167" s="18">
        <v>0</v>
      </c>
      <c r="F167" s="19">
        <f t="shared" si="22"/>
        <v>0</v>
      </c>
      <c r="G167" s="19">
        <f t="shared" si="23"/>
        <v>0</v>
      </c>
      <c r="H167" s="18">
        <f t="shared" si="24"/>
        <v>0</v>
      </c>
      <c r="I167" s="18">
        <f t="shared" si="21"/>
        <v>0</v>
      </c>
      <c r="J167" s="18">
        <f t="shared" si="21"/>
        <v>0</v>
      </c>
      <c r="K167" s="18">
        <f t="shared" si="25"/>
        <v>0</v>
      </c>
    </row>
    <row r="168" spans="1:11" x14ac:dyDescent="0.25">
      <c r="A168" s="2" t="s">
        <v>71</v>
      </c>
      <c r="B168" s="2">
        <v>131200</v>
      </c>
      <c r="C168" s="17">
        <v>4.9700000000000001E-2</v>
      </c>
      <c r="D168" s="17">
        <v>4.82E-2</v>
      </c>
      <c r="E168" s="18">
        <v>0</v>
      </c>
      <c r="F168" s="19">
        <f t="shared" si="22"/>
        <v>0</v>
      </c>
      <c r="G168" s="19">
        <f t="shared" si="23"/>
        <v>0</v>
      </c>
      <c r="H168" s="18">
        <f t="shared" si="24"/>
        <v>0</v>
      </c>
      <c r="I168" s="18">
        <f t="shared" si="21"/>
        <v>0</v>
      </c>
      <c r="J168" s="18">
        <f t="shared" si="21"/>
        <v>0</v>
      </c>
      <c r="K168" s="18">
        <f t="shared" si="25"/>
        <v>0</v>
      </c>
    </row>
    <row r="169" spans="1:11" x14ac:dyDescent="0.25">
      <c r="A169" s="2" t="s">
        <v>72</v>
      </c>
      <c r="B169" s="2">
        <v>131200</v>
      </c>
      <c r="C169" s="17">
        <v>0</v>
      </c>
      <c r="D169" s="17">
        <f>+C169</f>
        <v>0</v>
      </c>
      <c r="E169" s="18">
        <v>14056584.609999999</v>
      </c>
      <c r="F169" s="19">
        <f t="shared" si="22"/>
        <v>0</v>
      </c>
      <c r="G169" s="19">
        <f t="shared" si="23"/>
        <v>0</v>
      </c>
      <c r="H169" s="18">
        <f t="shared" si="24"/>
        <v>0</v>
      </c>
      <c r="I169" s="18">
        <f t="shared" si="21"/>
        <v>0</v>
      </c>
      <c r="J169" s="18">
        <f t="shared" si="21"/>
        <v>0</v>
      </c>
      <c r="K169" s="18">
        <f t="shared" si="25"/>
        <v>0</v>
      </c>
    </row>
    <row r="170" spans="1:11" x14ac:dyDescent="0.25">
      <c r="A170" s="2" t="s">
        <v>73</v>
      </c>
      <c r="B170" s="2">
        <v>131200</v>
      </c>
      <c r="C170" s="17">
        <v>6.3399999999999998E-2</v>
      </c>
      <c r="D170" s="17">
        <f>+C170</f>
        <v>6.3399999999999998E-2</v>
      </c>
      <c r="E170" s="18">
        <v>113819789.92</v>
      </c>
      <c r="F170" s="19">
        <f t="shared" si="22"/>
        <v>601347.89007733332</v>
      </c>
      <c r="G170" s="19">
        <f t="shared" si="23"/>
        <v>601347.89007733332</v>
      </c>
      <c r="H170" s="18">
        <f t="shared" si="24"/>
        <v>0</v>
      </c>
      <c r="I170" s="18">
        <f t="shared" si="21"/>
        <v>7216174.6809279993</v>
      </c>
      <c r="J170" s="18">
        <f t="shared" si="21"/>
        <v>7216174.6809279993</v>
      </c>
      <c r="K170" s="18">
        <f t="shared" si="25"/>
        <v>0</v>
      </c>
    </row>
    <row r="171" spans="1:11" x14ac:dyDescent="0.25">
      <c r="A171" s="2" t="s">
        <v>74</v>
      </c>
      <c r="B171" s="2">
        <v>131200</v>
      </c>
      <c r="C171" s="17">
        <v>5.0700000000000002E-2</v>
      </c>
      <c r="D171" s="17">
        <v>4.9399999999999999E-2</v>
      </c>
      <c r="E171" s="18">
        <v>150555282.32999998</v>
      </c>
      <c r="F171" s="19">
        <f t="shared" si="22"/>
        <v>636096.06784424989</v>
      </c>
      <c r="G171" s="19">
        <f t="shared" si="23"/>
        <v>619785.91225849988</v>
      </c>
      <c r="H171" s="18">
        <f t="shared" si="24"/>
        <v>-16310.155585750006</v>
      </c>
      <c r="I171" s="18">
        <f t="shared" si="21"/>
        <v>7633152.8141309991</v>
      </c>
      <c r="J171" s="18">
        <f t="shared" si="21"/>
        <v>7437430.9471019991</v>
      </c>
      <c r="K171" s="18">
        <f t="shared" si="25"/>
        <v>-195721.86702900007</v>
      </c>
    </row>
    <row r="172" spans="1:11" x14ac:dyDescent="0.25">
      <c r="A172" s="2" t="s">
        <v>75</v>
      </c>
      <c r="B172" s="2">
        <v>131200</v>
      </c>
      <c r="C172" s="17">
        <v>2.1700000000000001E-2</v>
      </c>
      <c r="D172" s="17">
        <v>1.9900000000000001E-2</v>
      </c>
      <c r="E172" s="18">
        <v>15452320.650000002</v>
      </c>
      <c r="F172" s="19">
        <f t="shared" si="22"/>
        <v>27942.946508750003</v>
      </c>
      <c r="G172" s="19">
        <f t="shared" si="23"/>
        <v>25625.098411250005</v>
      </c>
      <c r="H172" s="18">
        <f t="shared" si="24"/>
        <v>-2317.8480974999984</v>
      </c>
      <c r="I172" s="18">
        <f t="shared" si="21"/>
        <v>335315.35810500005</v>
      </c>
      <c r="J172" s="18">
        <f t="shared" si="21"/>
        <v>307501.18093500007</v>
      </c>
      <c r="K172" s="18">
        <f t="shared" si="25"/>
        <v>-27814.177169999981</v>
      </c>
    </row>
    <row r="173" spans="1:11" x14ac:dyDescent="0.25">
      <c r="A173" s="2" t="s">
        <v>76</v>
      </c>
      <c r="B173" s="2">
        <v>131200</v>
      </c>
      <c r="C173" s="17">
        <v>3.7399999999999996E-2</v>
      </c>
      <c r="D173" s="17">
        <v>3.7100000000000001E-2</v>
      </c>
      <c r="E173" s="18">
        <v>328140619.63999999</v>
      </c>
      <c r="F173" s="19">
        <f t="shared" si="22"/>
        <v>1022704.9312113331</v>
      </c>
      <c r="G173" s="19">
        <f t="shared" si="23"/>
        <v>1014501.4157203333</v>
      </c>
      <c r="H173" s="18">
        <f t="shared" si="24"/>
        <v>-8203.5154909997946</v>
      </c>
      <c r="I173" s="18">
        <f t="shared" si="21"/>
        <v>12272459.174535997</v>
      </c>
      <c r="J173" s="18">
        <f t="shared" si="21"/>
        <v>12174016.988644</v>
      </c>
      <c r="K173" s="18">
        <f t="shared" si="25"/>
        <v>-98442.185891997069</v>
      </c>
    </row>
    <row r="174" spans="1:11" x14ac:dyDescent="0.25">
      <c r="A174" s="2" t="s">
        <v>77</v>
      </c>
      <c r="B174" s="2">
        <v>131200</v>
      </c>
      <c r="C174" s="17">
        <v>3.7399999999999996E-2</v>
      </c>
      <c r="D174" s="17">
        <v>3.7100000000000001E-2</v>
      </c>
      <c r="E174" s="18">
        <v>10655696.98</v>
      </c>
      <c r="F174" s="19">
        <f t="shared" si="22"/>
        <v>33210.255587666667</v>
      </c>
      <c r="G174" s="19">
        <f t="shared" si="23"/>
        <v>32943.863163166672</v>
      </c>
      <c r="H174" s="18">
        <f t="shared" si="24"/>
        <v>-266.39242449999438</v>
      </c>
      <c r="I174" s="18">
        <f t="shared" si="21"/>
        <v>398523.06705199997</v>
      </c>
      <c r="J174" s="18">
        <f t="shared" si="21"/>
        <v>395326.35795800004</v>
      </c>
      <c r="K174" s="18">
        <f t="shared" si="25"/>
        <v>-3196.7090939999325</v>
      </c>
    </row>
    <row r="175" spans="1:11" x14ac:dyDescent="0.25">
      <c r="A175" s="2" t="s">
        <v>78</v>
      </c>
      <c r="B175" s="2">
        <v>131200</v>
      </c>
      <c r="C175" s="17">
        <v>3.7399999999999996E-2</v>
      </c>
      <c r="D175" s="17">
        <v>3.7100000000000001E-2</v>
      </c>
      <c r="E175" s="18">
        <v>0</v>
      </c>
      <c r="F175" s="19">
        <f t="shared" si="22"/>
        <v>0</v>
      </c>
      <c r="G175" s="19">
        <f t="shared" si="23"/>
        <v>0</v>
      </c>
      <c r="H175" s="18">
        <f t="shared" si="24"/>
        <v>0</v>
      </c>
      <c r="I175" s="18">
        <f t="shared" si="21"/>
        <v>0</v>
      </c>
      <c r="J175" s="18">
        <f t="shared" si="21"/>
        <v>0</v>
      </c>
      <c r="K175" s="18">
        <f t="shared" si="25"/>
        <v>0</v>
      </c>
    </row>
    <row r="176" spans="1:11" x14ac:dyDescent="0.25">
      <c r="A176" s="2" t="s">
        <v>79</v>
      </c>
      <c r="B176" s="2">
        <v>131200</v>
      </c>
      <c r="C176" s="17">
        <v>2.5899999999999999E-2</v>
      </c>
      <c r="D176" s="17">
        <v>2.4E-2</v>
      </c>
      <c r="E176" s="18">
        <v>149266643.20999998</v>
      </c>
      <c r="F176" s="19">
        <f t="shared" si="22"/>
        <v>322167.17159491661</v>
      </c>
      <c r="G176" s="19">
        <f t="shared" si="23"/>
        <v>298533.28641999996</v>
      </c>
      <c r="H176" s="18">
        <f t="shared" si="24"/>
        <v>-23633.88517491665</v>
      </c>
      <c r="I176" s="18">
        <f t="shared" si="21"/>
        <v>3866006.0591389993</v>
      </c>
      <c r="J176" s="18">
        <f t="shared" si="21"/>
        <v>3582399.4370399993</v>
      </c>
      <c r="K176" s="18">
        <f t="shared" si="25"/>
        <v>-283606.62209900003</v>
      </c>
    </row>
    <row r="177" spans="1:11" x14ac:dyDescent="0.25">
      <c r="A177" s="2" t="s">
        <v>80</v>
      </c>
      <c r="B177" s="2">
        <v>131200</v>
      </c>
      <c r="C177" s="17">
        <v>2.5899999999999999E-2</v>
      </c>
      <c r="D177" s="17">
        <v>2.4E-2</v>
      </c>
      <c r="E177" s="18">
        <v>0</v>
      </c>
      <c r="F177" s="19">
        <f t="shared" si="22"/>
        <v>0</v>
      </c>
      <c r="G177" s="19">
        <f t="shared" si="23"/>
        <v>0</v>
      </c>
      <c r="H177" s="18">
        <f t="shared" si="24"/>
        <v>0</v>
      </c>
      <c r="I177" s="18">
        <f t="shared" ref="I177:J187" si="26">+F177*12</f>
        <v>0</v>
      </c>
      <c r="J177" s="18">
        <f t="shared" si="26"/>
        <v>0</v>
      </c>
      <c r="K177" s="18">
        <f t="shared" si="25"/>
        <v>0</v>
      </c>
    </row>
    <row r="178" spans="1:11" x14ac:dyDescent="0.25">
      <c r="A178" s="2" t="s">
        <v>81</v>
      </c>
      <c r="B178" s="2">
        <v>131200</v>
      </c>
      <c r="C178" s="17">
        <v>2.5899999999999999E-2</v>
      </c>
      <c r="D178" s="17">
        <v>2.4E-2</v>
      </c>
      <c r="E178" s="18">
        <v>45463619.75</v>
      </c>
      <c r="F178" s="19">
        <f t="shared" si="22"/>
        <v>98125.645960416659</v>
      </c>
      <c r="G178" s="19">
        <f t="shared" si="23"/>
        <v>90927.239500000011</v>
      </c>
      <c r="H178" s="18">
        <f t="shared" si="24"/>
        <v>-7198.4064604166488</v>
      </c>
      <c r="I178" s="18">
        <f t="shared" si="26"/>
        <v>1177507.751525</v>
      </c>
      <c r="J178" s="18">
        <f t="shared" si="26"/>
        <v>1091126.8740000001</v>
      </c>
      <c r="K178" s="18">
        <f t="shared" si="25"/>
        <v>-86380.877524999902</v>
      </c>
    </row>
    <row r="179" spans="1:11" x14ac:dyDescent="0.25">
      <c r="A179" s="2" t="s">
        <v>82</v>
      </c>
      <c r="B179" s="2">
        <v>131200</v>
      </c>
      <c r="C179" s="17">
        <v>2.5899999999999999E-2</v>
      </c>
      <c r="D179" s="17">
        <v>2.4E-2</v>
      </c>
      <c r="E179" s="18">
        <v>42123828.729999997</v>
      </c>
      <c r="F179" s="19">
        <f t="shared" si="22"/>
        <v>90917.263675583337</v>
      </c>
      <c r="G179" s="19">
        <f t="shared" si="23"/>
        <v>84247.657460000002</v>
      </c>
      <c r="H179" s="18">
        <f t="shared" si="24"/>
        <v>-6669.6062155833351</v>
      </c>
      <c r="I179" s="18">
        <f t="shared" si="26"/>
        <v>1091007.164107</v>
      </c>
      <c r="J179" s="18">
        <f t="shared" si="26"/>
        <v>1010971.88952</v>
      </c>
      <c r="K179" s="18">
        <f t="shared" si="25"/>
        <v>-80035.274587000022</v>
      </c>
    </row>
    <row r="180" spans="1:11" x14ac:dyDescent="0.25">
      <c r="A180" s="2" t="s">
        <v>83</v>
      </c>
      <c r="B180" s="2">
        <v>131200</v>
      </c>
      <c r="C180" s="17">
        <v>2.5899999999999999E-2</v>
      </c>
      <c r="D180" s="17">
        <v>2.4E-2</v>
      </c>
      <c r="E180" s="18">
        <v>3083590.31</v>
      </c>
      <c r="F180" s="19">
        <f t="shared" si="22"/>
        <v>6655.4157524166667</v>
      </c>
      <c r="G180" s="19">
        <f t="shared" si="23"/>
        <v>6167.1806200000001</v>
      </c>
      <c r="H180" s="18">
        <f t="shared" si="24"/>
        <v>-488.2351324166666</v>
      </c>
      <c r="I180" s="18">
        <f t="shared" si="26"/>
        <v>79864.989029000004</v>
      </c>
      <c r="J180" s="18">
        <f t="shared" si="26"/>
        <v>74006.167440000005</v>
      </c>
      <c r="K180" s="18">
        <f t="shared" si="25"/>
        <v>-5858.8215889999992</v>
      </c>
    </row>
    <row r="181" spans="1:11" x14ac:dyDescent="0.25">
      <c r="A181" s="2" t="s">
        <v>84</v>
      </c>
      <c r="B181" s="2">
        <v>131200</v>
      </c>
      <c r="C181" s="17">
        <v>2.8799999999999999E-2</v>
      </c>
      <c r="D181" s="17">
        <v>2.8500000000000001E-2</v>
      </c>
      <c r="E181" s="18">
        <v>68457594.520000011</v>
      </c>
      <c r="F181" s="19">
        <f t="shared" si="22"/>
        <v>164298.22684800002</v>
      </c>
      <c r="G181" s="19">
        <f t="shared" si="23"/>
        <v>162586.78698500004</v>
      </c>
      <c r="H181" s="18">
        <f t="shared" si="24"/>
        <v>-1711.4398629999778</v>
      </c>
      <c r="I181" s="18">
        <f t="shared" si="26"/>
        <v>1971578.7221760002</v>
      </c>
      <c r="J181" s="18">
        <f t="shared" si="26"/>
        <v>1951041.4438200006</v>
      </c>
      <c r="K181" s="18">
        <f t="shared" si="25"/>
        <v>-20537.278355999617</v>
      </c>
    </row>
    <row r="182" spans="1:11" x14ac:dyDescent="0.25">
      <c r="A182" s="2" t="s">
        <v>85</v>
      </c>
      <c r="B182" s="2">
        <v>131200</v>
      </c>
      <c r="C182" s="17">
        <v>2.8799999999999999E-2</v>
      </c>
      <c r="D182" s="17">
        <v>2.8500000000000001E-2</v>
      </c>
      <c r="E182" s="18">
        <v>0</v>
      </c>
      <c r="F182" s="19">
        <f t="shared" si="22"/>
        <v>0</v>
      </c>
      <c r="G182" s="19">
        <f t="shared" si="23"/>
        <v>0</v>
      </c>
      <c r="H182" s="18">
        <f t="shared" si="24"/>
        <v>0</v>
      </c>
      <c r="I182" s="18">
        <f t="shared" si="26"/>
        <v>0</v>
      </c>
      <c r="J182" s="18">
        <f t="shared" si="26"/>
        <v>0</v>
      </c>
      <c r="K182" s="18">
        <f t="shared" si="25"/>
        <v>0</v>
      </c>
    </row>
    <row r="183" spans="1:11" x14ac:dyDescent="0.25">
      <c r="A183" s="2" t="s">
        <v>86</v>
      </c>
      <c r="B183" s="2">
        <v>131200</v>
      </c>
      <c r="C183" s="17">
        <v>2.5899999999999999E-2</v>
      </c>
      <c r="D183" s="17">
        <v>2.4E-2</v>
      </c>
      <c r="E183" s="18">
        <v>14552193.289999999</v>
      </c>
      <c r="F183" s="19">
        <f t="shared" si="22"/>
        <v>31408.483850916662</v>
      </c>
      <c r="G183" s="19">
        <f t="shared" si="23"/>
        <v>29104.386580000002</v>
      </c>
      <c r="H183" s="18">
        <f t="shared" si="24"/>
        <v>-2304.0972709166599</v>
      </c>
      <c r="I183" s="18">
        <f t="shared" si="26"/>
        <v>376901.80621099996</v>
      </c>
      <c r="J183" s="18">
        <f t="shared" si="26"/>
        <v>349252.63896000001</v>
      </c>
      <c r="K183" s="18">
        <f t="shared" si="25"/>
        <v>-27649.167250999948</v>
      </c>
    </row>
    <row r="184" spans="1:11" x14ac:dyDescent="0.25">
      <c r="A184" s="2" t="s">
        <v>87</v>
      </c>
      <c r="B184" s="2">
        <v>131200</v>
      </c>
      <c r="C184" s="17">
        <v>2.5899999999999999E-2</v>
      </c>
      <c r="D184" s="17">
        <v>2.4E-2</v>
      </c>
      <c r="E184" s="18">
        <v>53674128.200000003</v>
      </c>
      <c r="F184" s="19">
        <f t="shared" si="22"/>
        <v>115846.66003166667</v>
      </c>
      <c r="G184" s="19">
        <f t="shared" si="23"/>
        <v>107348.25640000001</v>
      </c>
      <c r="H184" s="18">
        <f t="shared" si="24"/>
        <v>-8498.4036316666607</v>
      </c>
      <c r="I184" s="18">
        <f t="shared" si="26"/>
        <v>1390159.92038</v>
      </c>
      <c r="J184" s="18">
        <f t="shared" si="26"/>
        <v>1288179.0768000002</v>
      </c>
      <c r="K184" s="18">
        <f t="shared" si="25"/>
        <v>-101980.84357999987</v>
      </c>
    </row>
    <row r="185" spans="1:11" x14ac:dyDescent="0.25">
      <c r="A185" s="2" t="s">
        <v>88</v>
      </c>
      <c r="B185" s="2">
        <v>131200</v>
      </c>
      <c r="C185" s="17">
        <v>2.5899999999999999E-2</v>
      </c>
      <c r="D185" s="17">
        <v>2.4E-2</v>
      </c>
      <c r="E185" s="18">
        <v>33083.26</v>
      </c>
      <c r="F185" s="19">
        <f t="shared" si="22"/>
        <v>71.404702833333332</v>
      </c>
      <c r="G185" s="19">
        <f t="shared" si="23"/>
        <v>66.166520000000006</v>
      </c>
      <c r="H185" s="18">
        <f t="shared" si="24"/>
        <v>-5.238182833333326</v>
      </c>
      <c r="I185" s="18">
        <f t="shared" si="26"/>
        <v>856.85643400000004</v>
      </c>
      <c r="J185" s="18">
        <f t="shared" si="26"/>
        <v>793.99824000000012</v>
      </c>
      <c r="K185" s="18">
        <f t="shared" si="25"/>
        <v>-62.858193999999912</v>
      </c>
    </row>
    <row r="186" spans="1:11" x14ac:dyDescent="0.25">
      <c r="A186" s="2" t="s">
        <v>89</v>
      </c>
      <c r="B186" s="2">
        <v>131200</v>
      </c>
      <c r="C186" s="17">
        <v>2.5899999999999999E-2</v>
      </c>
      <c r="D186" s="17">
        <v>2.4E-2</v>
      </c>
      <c r="E186" s="18">
        <v>228065.26</v>
      </c>
      <c r="F186" s="19">
        <f t="shared" si="22"/>
        <v>492.24085283333335</v>
      </c>
      <c r="G186" s="19">
        <f t="shared" si="23"/>
        <v>456.13051999999999</v>
      </c>
      <c r="H186" s="18">
        <f t="shared" si="24"/>
        <v>-36.110332833333359</v>
      </c>
      <c r="I186" s="18">
        <f t="shared" si="26"/>
        <v>5906.8902340000004</v>
      </c>
      <c r="J186" s="18">
        <f t="shared" si="26"/>
        <v>5473.5662400000001</v>
      </c>
      <c r="K186" s="18">
        <f t="shared" si="25"/>
        <v>-433.32399400000031</v>
      </c>
    </row>
    <row r="187" spans="1:11" x14ac:dyDescent="0.25">
      <c r="A187" s="2" t="s">
        <v>90</v>
      </c>
      <c r="B187" s="2">
        <v>131200</v>
      </c>
      <c r="C187" s="17">
        <v>2.5899999999999999E-2</v>
      </c>
      <c r="D187" s="17">
        <v>2.4E-2</v>
      </c>
      <c r="E187" s="18">
        <v>25468543.289999999</v>
      </c>
      <c r="F187" s="19">
        <f t="shared" si="22"/>
        <v>54969.605934249994</v>
      </c>
      <c r="G187" s="19">
        <f t="shared" si="23"/>
        <v>50937.086580000003</v>
      </c>
      <c r="H187" s="18">
        <f t="shared" si="24"/>
        <v>-4032.519354249991</v>
      </c>
      <c r="I187" s="18">
        <f t="shared" si="26"/>
        <v>659635.27121099993</v>
      </c>
      <c r="J187" s="18">
        <f t="shared" si="26"/>
        <v>611245.03896000003</v>
      </c>
      <c r="K187" s="18">
        <f t="shared" si="25"/>
        <v>-48390.232250999892</v>
      </c>
    </row>
    <row r="188" spans="1:11" x14ac:dyDescent="0.25">
      <c r="A188" s="7" t="s">
        <v>91</v>
      </c>
      <c r="C188" s="17"/>
      <c r="D188" s="17"/>
      <c r="E188" s="20">
        <f t="shared" ref="E188:K188" si="27">SUBTOTAL(9,E90:E187)</f>
        <v>7170639720.2200003</v>
      </c>
      <c r="F188" s="20">
        <f t="shared" si="27"/>
        <v>24965152.951083675</v>
      </c>
      <c r="G188" s="20">
        <f t="shared" si="27"/>
        <v>24879869.378158912</v>
      </c>
      <c r="H188" s="20">
        <f t="shared" si="27"/>
        <v>-85283.572924750741</v>
      </c>
      <c r="I188" s="20">
        <f t="shared" si="27"/>
        <v>299581835.41300404</v>
      </c>
      <c r="J188" s="20">
        <f t="shared" si="27"/>
        <v>298558432.537907</v>
      </c>
      <c r="K188" s="20">
        <f t="shared" si="27"/>
        <v>-1023402.8750970081</v>
      </c>
    </row>
    <row r="189" spans="1:11" x14ac:dyDescent="0.25">
      <c r="C189" s="17"/>
      <c r="D189" s="17"/>
      <c r="E189" s="18"/>
      <c r="F189" s="19"/>
      <c r="G189" s="19"/>
      <c r="H189" s="18"/>
      <c r="I189" s="18"/>
      <c r="J189" s="18"/>
      <c r="K189" s="18"/>
    </row>
    <row r="190" spans="1:11" x14ac:dyDescent="0.25">
      <c r="A190" s="7" t="s">
        <v>92</v>
      </c>
      <c r="C190" s="17"/>
      <c r="D190" s="17"/>
      <c r="E190" s="18"/>
      <c r="F190" s="19"/>
      <c r="G190" s="19"/>
      <c r="H190" s="18"/>
      <c r="I190" s="18"/>
      <c r="J190" s="18"/>
      <c r="K190" s="18"/>
    </row>
    <row r="191" spans="1:11" x14ac:dyDescent="0.25">
      <c r="A191" s="2" t="s">
        <v>642</v>
      </c>
      <c r="B191" s="2">
        <v>131200</v>
      </c>
      <c r="C191" s="17">
        <v>0</v>
      </c>
      <c r="D191" s="17">
        <v>0</v>
      </c>
      <c r="E191" s="18">
        <v>0</v>
      </c>
      <c r="F191" s="19">
        <f t="shared" ref="F191:F207" si="28">E191*C191/12</f>
        <v>0</v>
      </c>
      <c r="G191" s="19">
        <f t="shared" ref="G191:G207" si="29">+E191*D191/12</f>
        <v>0</v>
      </c>
      <c r="H191" s="18">
        <f t="shared" ref="H191:H207" si="30">+G191-F191</f>
        <v>0</v>
      </c>
      <c r="I191" s="18">
        <f t="shared" ref="I191:J207" si="31">+F191*12</f>
        <v>0</v>
      </c>
      <c r="J191" s="18">
        <f t="shared" si="31"/>
        <v>0</v>
      </c>
      <c r="K191" s="18">
        <f t="shared" ref="K191:K207" si="32">+J191-I191</f>
        <v>0</v>
      </c>
    </row>
    <row r="192" spans="1:11" x14ac:dyDescent="0.25">
      <c r="A192" s="2" t="s">
        <v>643</v>
      </c>
      <c r="B192" s="2">
        <v>131200</v>
      </c>
      <c r="C192" s="17">
        <v>4.1099999999999998E-2</v>
      </c>
      <c r="D192" s="17">
        <f>+C192</f>
        <v>4.1099999999999998E-2</v>
      </c>
      <c r="E192" s="18">
        <v>19802080.260000002</v>
      </c>
      <c r="F192" s="19">
        <f t="shared" si="28"/>
        <v>67822.124890499996</v>
      </c>
      <c r="G192" s="19">
        <f t="shared" si="29"/>
        <v>67822.124890499996</v>
      </c>
      <c r="H192" s="18">
        <f t="shared" si="30"/>
        <v>0</v>
      </c>
      <c r="I192" s="18">
        <f t="shared" si="31"/>
        <v>813865.49868600001</v>
      </c>
      <c r="J192" s="18">
        <f t="shared" si="31"/>
        <v>813865.49868600001</v>
      </c>
      <c r="K192" s="18">
        <f t="shared" si="32"/>
        <v>0</v>
      </c>
    </row>
    <row r="193" spans="1:11" x14ac:dyDescent="0.25">
      <c r="A193" s="2" t="s">
        <v>644</v>
      </c>
      <c r="B193" s="2">
        <v>131200</v>
      </c>
      <c r="C193" s="17">
        <v>0</v>
      </c>
      <c r="D193" s="17">
        <v>0</v>
      </c>
      <c r="E193" s="18">
        <v>0</v>
      </c>
      <c r="F193" s="19">
        <f t="shared" si="28"/>
        <v>0</v>
      </c>
      <c r="G193" s="19">
        <f t="shared" si="29"/>
        <v>0</v>
      </c>
      <c r="H193" s="18">
        <f t="shared" si="30"/>
        <v>0</v>
      </c>
      <c r="I193" s="18">
        <f t="shared" si="31"/>
        <v>0</v>
      </c>
      <c r="J193" s="18">
        <f t="shared" si="31"/>
        <v>0</v>
      </c>
      <c r="K193" s="18">
        <f t="shared" si="32"/>
        <v>0</v>
      </c>
    </row>
    <row r="194" spans="1:11" x14ac:dyDescent="0.25">
      <c r="A194" s="2" t="s">
        <v>645</v>
      </c>
      <c r="B194" s="2">
        <v>131200</v>
      </c>
      <c r="C194" s="17">
        <v>0</v>
      </c>
      <c r="D194" s="17">
        <v>0</v>
      </c>
      <c r="E194" s="18">
        <v>0</v>
      </c>
      <c r="F194" s="19">
        <f t="shared" si="28"/>
        <v>0</v>
      </c>
      <c r="G194" s="19">
        <f t="shared" si="29"/>
        <v>0</v>
      </c>
      <c r="H194" s="18">
        <f t="shared" si="30"/>
        <v>0</v>
      </c>
      <c r="I194" s="18">
        <f t="shared" si="31"/>
        <v>0</v>
      </c>
      <c r="J194" s="18">
        <f t="shared" si="31"/>
        <v>0</v>
      </c>
      <c r="K194" s="18">
        <f t="shared" si="32"/>
        <v>0</v>
      </c>
    </row>
    <row r="195" spans="1:11" x14ac:dyDescent="0.25">
      <c r="A195" s="2" t="s">
        <v>646</v>
      </c>
      <c r="B195" s="2">
        <v>131200</v>
      </c>
      <c r="C195" s="17">
        <v>0</v>
      </c>
      <c r="D195" s="17">
        <v>0</v>
      </c>
      <c r="E195" s="18">
        <v>0</v>
      </c>
      <c r="F195" s="19">
        <f t="shared" si="28"/>
        <v>0</v>
      </c>
      <c r="G195" s="19">
        <f t="shared" si="29"/>
        <v>0</v>
      </c>
      <c r="H195" s="18">
        <f t="shared" si="30"/>
        <v>0</v>
      </c>
      <c r="I195" s="18">
        <f t="shared" si="31"/>
        <v>0</v>
      </c>
      <c r="J195" s="18">
        <f t="shared" si="31"/>
        <v>0</v>
      </c>
      <c r="K195" s="18">
        <f t="shared" si="32"/>
        <v>0</v>
      </c>
    </row>
    <row r="196" spans="1:11" x14ac:dyDescent="0.25">
      <c r="A196" s="2" t="s">
        <v>647</v>
      </c>
      <c r="B196" s="2">
        <v>131200</v>
      </c>
      <c r="C196" s="17">
        <v>1.03E-2</v>
      </c>
      <c r="D196" s="17">
        <v>1.03E-2</v>
      </c>
      <c r="E196" s="18">
        <v>32692663.850000001</v>
      </c>
      <c r="F196" s="19">
        <f t="shared" si="28"/>
        <v>28061.203137916669</v>
      </c>
      <c r="G196" s="19">
        <f t="shared" si="29"/>
        <v>28061.203137916669</v>
      </c>
      <c r="H196" s="18">
        <f t="shared" si="30"/>
        <v>0</v>
      </c>
      <c r="I196" s="18">
        <f t="shared" si="31"/>
        <v>336734.43765500002</v>
      </c>
      <c r="J196" s="18">
        <f t="shared" si="31"/>
        <v>336734.43765500002</v>
      </c>
      <c r="K196" s="18">
        <f t="shared" si="32"/>
        <v>0</v>
      </c>
    </row>
    <row r="197" spans="1:11" x14ac:dyDescent="0.25">
      <c r="A197" s="2" t="s">
        <v>648</v>
      </c>
      <c r="B197" s="2">
        <v>131200</v>
      </c>
      <c r="C197" s="17">
        <v>0</v>
      </c>
      <c r="D197" s="17">
        <v>0</v>
      </c>
      <c r="E197" s="18">
        <v>0</v>
      </c>
      <c r="F197" s="19">
        <f t="shared" si="28"/>
        <v>0</v>
      </c>
      <c r="G197" s="19">
        <f t="shared" si="29"/>
        <v>0</v>
      </c>
      <c r="H197" s="18">
        <f t="shared" si="30"/>
        <v>0</v>
      </c>
      <c r="I197" s="18">
        <f t="shared" si="31"/>
        <v>0</v>
      </c>
      <c r="J197" s="18">
        <f t="shared" si="31"/>
        <v>0</v>
      </c>
      <c r="K197" s="18">
        <f t="shared" si="32"/>
        <v>0</v>
      </c>
    </row>
    <row r="198" spans="1:11" x14ac:dyDescent="0.25">
      <c r="A198" s="2" t="s">
        <v>649</v>
      </c>
      <c r="B198" s="2">
        <v>131200</v>
      </c>
      <c r="C198" s="17">
        <v>0</v>
      </c>
      <c r="D198" s="17">
        <v>0</v>
      </c>
      <c r="E198" s="18">
        <v>0</v>
      </c>
      <c r="F198" s="19">
        <f t="shared" si="28"/>
        <v>0</v>
      </c>
      <c r="G198" s="19">
        <f t="shared" si="29"/>
        <v>0</v>
      </c>
      <c r="H198" s="18">
        <f t="shared" si="30"/>
        <v>0</v>
      </c>
      <c r="I198" s="18">
        <f t="shared" si="31"/>
        <v>0</v>
      </c>
      <c r="J198" s="18">
        <f t="shared" si="31"/>
        <v>0</v>
      </c>
      <c r="K198" s="18">
        <f t="shared" si="32"/>
        <v>0</v>
      </c>
    </row>
    <row r="199" spans="1:11" x14ac:dyDescent="0.25">
      <c r="A199" s="2" t="s">
        <v>650</v>
      </c>
      <c r="B199" s="2">
        <v>131200</v>
      </c>
      <c r="C199" s="17">
        <v>2.81E-2</v>
      </c>
      <c r="D199" s="17">
        <v>2.81E-2</v>
      </c>
      <c r="E199" s="18">
        <v>4473565.59</v>
      </c>
      <c r="F199" s="19">
        <f t="shared" si="28"/>
        <v>10475.59942325</v>
      </c>
      <c r="G199" s="19">
        <f t="shared" si="29"/>
        <v>10475.59942325</v>
      </c>
      <c r="H199" s="18">
        <f t="shared" si="30"/>
        <v>0</v>
      </c>
      <c r="I199" s="18">
        <f t="shared" si="31"/>
        <v>125707.19307899999</v>
      </c>
      <c r="J199" s="18">
        <f t="shared" si="31"/>
        <v>125707.19307899999</v>
      </c>
      <c r="K199" s="18">
        <f t="shared" si="32"/>
        <v>0</v>
      </c>
    </row>
    <row r="200" spans="1:11" x14ac:dyDescent="0.25">
      <c r="A200" s="2" t="s">
        <v>651</v>
      </c>
      <c r="B200" s="2">
        <v>131200</v>
      </c>
      <c r="C200" s="17">
        <v>2.47E-2</v>
      </c>
      <c r="D200" s="17">
        <v>2.47E-2</v>
      </c>
      <c r="E200" s="18">
        <v>4610665.2300000004</v>
      </c>
      <c r="F200" s="19">
        <f t="shared" si="28"/>
        <v>9490.2859317500006</v>
      </c>
      <c r="G200" s="19">
        <f t="shared" si="29"/>
        <v>9490.2859317500006</v>
      </c>
      <c r="H200" s="18">
        <f t="shared" si="30"/>
        <v>0</v>
      </c>
      <c r="I200" s="18">
        <f t="shared" si="31"/>
        <v>113883.43118100001</v>
      </c>
      <c r="J200" s="18">
        <f t="shared" si="31"/>
        <v>113883.43118100001</v>
      </c>
      <c r="K200" s="18">
        <f t="shared" si="32"/>
        <v>0</v>
      </c>
    </row>
    <row r="201" spans="1:11" x14ac:dyDescent="0.25">
      <c r="A201" s="2" t="s">
        <v>652</v>
      </c>
      <c r="B201" s="2">
        <v>131200</v>
      </c>
      <c r="C201" s="17">
        <v>2.81E-2</v>
      </c>
      <c r="D201" s="17">
        <v>2.81E-2</v>
      </c>
      <c r="E201" s="18">
        <v>0</v>
      </c>
      <c r="F201" s="19">
        <f t="shared" si="28"/>
        <v>0</v>
      </c>
      <c r="G201" s="19">
        <f t="shared" si="29"/>
        <v>0</v>
      </c>
      <c r="H201" s="18">
        <f t="shared" si="30"/>
        <v>0</v>
      </c>
      <c r="I201" s="18">
        <f t="shared" si="31"/>
        <v>0</v>
      </c>
      <c r="J201" s="18">
        <f t="shared" si="31"/>
        <v>0</v>
      </c>
      <c r="K201" s="18">
        <f t="shared" si="32"/>
        <v>0</v>
      </c>
    </row>
    <row r="202" spans="1:11" x14ac:dyDescent="0.25">
      <c r="A202" s="2" t="s">
        <v>653</v>
      </c>
      <c r="B202" s="2">
        <v>131200</v>
      </c>
      <c r="C202" s="17">
        <v>0</v>
      </c>
      <c r="D202" s="17">
        <v>0</v>
      </c>
      <c r="E202" s="18">
        <v>0</v>
      </c>
      <c r="F202" s="19">
        <f t="shared" si="28"/>
        <v>0</v>
      </c>
      <c r="G202" s="19">
        <f t="shared" si="29"/>
        <v>0</v>
      </c>
      <c r="H202" s="18">
        <f t="shared" si="30"/>
        <v>0</v>
      </c>
      <c r="I202" s="18">
        <f t="shared" si="31"/>
        <v>0</v>
      </c>
      <c r="J202" s="18">
        <f t="shared" si="31"/>
        <v>0</v>
      </c>
      <c r="K202" s="18">
        <f t="shared" si="32"/>
        <v>0</v>
      </c>
    </row>
    <row r="203" spans="1:11" x14ac:dyDescent="0.25">
      <c r="A203" s="2" t="s">
        <v>93</v>
      </c>
      <c r="B203" s="2">
        <v>131200</v>
      </c>
      <c r="C203" s="17">
        <v>0</v>
      </c>
      <c r="D203" s="17">
        <f>+C203</f>
        <v>0</v>
      </c>
      <c r="E203" s="18">
        <v>0</v>
      </c>
      <c r="F203" s="19">
        <f t="shared" si="28"/>
        <v>0</v>
      </c>
      <c r="G203" s="19">
        <f t="shared" si="29"/>
        <v>0</v>
      </c>
      <c r="H203" s="18">
        <f t="shared" si="30"/>
        <v>0</v>
      </c>
      <c r="I203" s="18">
        <f t="shared" si="31"/>
        <v>0</v>
      </c>
      <c r="J203" s="18">
        <f t="shared" si="31"/>
        <v>0</v>
      </c>
      <c r="K203" s="18">
        <f t="shared" si="32"/>
        <v>0</v>
      </c>
    </row>
    <row r="204" spans="1:11" x14ac:dyDescent="0.25">
      <c r="A204" s="2" t="s">
        <v>94</v>
      </c>
      <c r="B204" s="2">
        <v>131200</v>
      </c>
      <c r="C204" s="17">
        <v>0</v>
      </c>
      <c r="D204" s="17">
        <v>0</v>
      </c>
      <c r="E204" s="18">
        <v>0</v>
      </c>
      <c r="F204" s="19">
        <f t="shared" si="28"/>
        <v>0</v>
      </c>
      <c r="G204" s="19">
        <f t="shared" si="29"/>
        <v>0</v>
      </c>
      <c r="H204" s="18">
        <f t="shared" si="30"/>
        <v>0</v>
      </c>
      <c r="I204" s="18">
        <f t="shared" si="31"/>
        <v>0</v>
      </c>
      <c r="J204" s="18">
        <f t="shared" si="31"/>
        <v>0</v>
      </c>
      <c r="K204" s="18">
        <f t="shared" si="32"/>
        <v>0</v>
      </c>
    </row>
    <row r="205" spans="1:11" x14ac:dyDescent="0.25">
      <c r="A205" s="2" t="s">
        <v>95</v>
      </c>
      <c r="B205" s="2">
        <v>131200</v>
      </c>
      <c r="C205" s="17">
        <v>3.5999999999999999E-3</v>
      </c>
      <c r="D205" s="17">
        <v>3.5999999999999999E-3</v>
      </c>
      <c r="E205" s="18">
        <v>4846362.74</v>
      </c>
      <c r="F205" s="19">
        <f t="shared" si="28"/>
        <v>1453.9088220000001</v>
      </c>
      <c r="G205" s="19">
        <f t="shared" si="29"/>
        <v>1453.9088220000001</v>
      </c>
      <c r="H205" s="18">
        <f t="shared" si="30"/>
        <v>0</v>
      </c>
      <c r="I205" s="18">
        <f t="shared" si="31"/>
        <v>17446.905864</v>
      </c>
      <c r="J205" s="18">
        <f t="shared" si="31"/>
        <v>17446.905864</v>
      </c>
      <c r="K205" s="18">
        <f t="shared" si="32"/>
        <v>0</v>
      </c>
    </row>
    <row r="206" spans="1:11" x14ac:dyDescent="0.25">
      <c r="A206" s="2" t="s">
        <v>96</v>
      </c>
      <c r="B206" s="2">
        <v>131200</v>
      </c>
      <c r="C206" s="17">
        <v>2.7000000000000001E-3</v>
      </c>
      <c r="D206" s="17">
        <v>2.7000000000000001E-3</v>
      </c>
      <c r="E206" s="18">
        <v>5057242.5</v>
      </c>
      <c r="F206" s="19">
        <f t="shared" si="28"/>
        <v>1137.8795625</v>
      </c>
      <c r="G206" s="19">
        <f t="shared" si="29"/>
        <v>1137.8795625</v>
      </c>
      <c r="H206" s="18">
        <f t="shared" si="30"/>
        <v>0</v>
      </c>
      <c r="I206" s="18">
        <f t="shared" si="31"/>
        <v>13654.554749999999</v>
      </c>
      <c r="J206" s="18">
        <f t="shared" si="31"/>
        <v>13654.554749999999</v>
      </c>
      <c r="K206" s="18">
        <f t="shared" si="32"/>
        <v>0</v>
      </c>
    </row>
    <row r="207" spans="1:11" x14ac:dyDescent="0.25">
      <c r="A207" s="2" t="s">
        <v>97</v>
      </c>
      <c r="B207" s="2">
        <v>131200</v>
      </c>
      <c r="C207" s="17">
        <v>2.7000000000000001E-3</v>
      </c>
      <c r="D207" s="17">
        <v>2.7000000000000001E-3</v>
      </c>
      <c r="E207" s="18">
        <v>0</v>
      </c>
      <c r="F207" s="19">
        <f t="shared" si="28"/>
        <v>0</v>
      </c>
      <c r="G207" s="19">
        <f t="shared" si="29"/>
        <v>0</v>
      </c>
      <c r="H207" s="18">
        <f t="shared" si="30"/>
        <v>0</v>
      </c>
      <c r="I207" s="18">
        <f t="shared" si="31"/>
        <v>0</v>
      </c>
      <c r="J207" s="18">
        <f t="shared" si="31"/>
        <v>0</v>
      </c>
      <c r="K207" s="18">
        <f t="shared" si="32"/>
        <v>0</v>
      </c>
    </row>
    <row r="208" spans="1:11" x14ac:dyDescent="0.25">
      <c r="A208" s="7" t="s">
        <v>98</v>
      </c>
      <c r="C208" s="17"/>
      <c r="D208" s="17"/>
      <c r="E208" s="20">
        <f>SUBTOTAL(9,E191:E207)</f>
        <v>71482580.170000017</v>
      </c>
      <c r="F208" s="20">
        <f t="shared" ref="F208:K208" si="33">SUBTOTAL(9,F191:F207)</f>
        <v>118441.00176791666</v>
      </c>
      <c r="G208" s="20">
        <f t="shared" si="33"/>
        <v>118441.00176791666</v>
      </c>
      <c r="H208" s="20">
        <f t="shared" si="33"/>
        <v>0</v>
      </c>
      <c r="I208" s="20">
        <f t="shared" si="33"/>
        <v>1421292.0212150002</v>
      </c>
      <c r="J208" s="20">
        <f t="shared" si="33"/>
        <v>1421292.0212150002</v>
      </c>
      <c r="K208" s="20">
        <f t="shared" si="33"/>
        <v>0</v>
      </c>
    </row>
    <row r="209" spans="1:11" x14ac:dyDescent="0.25">
      <c r="C209" s="17"/>
      <c r="D209" s="17"/>
      <c r="E209" s="18"/>
      <c r="F209" s="19"/>
      <c r="G209" s="19"/>
      <c r="H209" s="18"/>
      <c r="I209" s="18"/>
      <c r="J209" s="18"/>
      <c r="K209" s="18"/>
    </row>
    <row r="210" spans="1:11" x14ac:dyDescent="0.25">
      <c r="A210" s="7" t="s">
        <v>99</v>
      </c>
      <c r="C210" s="17"/>
      <c r="D210" s="17"/>
      <c r="E210" s="18"/>
      <c r="F210" s="19"/>
      <c r="G210" s="19"/>
      <c r="H210" s="18"/>
      <c r="I210" s="18"/>
      <c r="J210" s="18"/>
      <c r="K210" s="18"/>
    </row>
    <row r="211" spans="1:11" x14ac:dyDescent="0.25">
      <c r="A211" s="2" t="s">
        <v>654</v>
      </c>
      <c r="B211" s="2">
        <v>131400</v>
      </c>
      <c r="C211" s="17">
        <v>0</v>
      </c>
      <c r="D211" s="17">
        <v>0</v>
      </c>
      <c r="E211" s="18">
        <v>0</v>
      </c>
      <c r="F211" s="19">
        <f t="shared" ref="F211:F230" si="34">E211*C211/12</f>
        <v>0</v>
      </c>
      <c r="G211" s="19">
        <f t="shared" ref="G211:G230" si="35">+E211*D211/12</f>
        <v>0</v>
      </c>
      <c r="H211" s="18">
        <f t="shared" ref="H211:H230" si="36">+G211-F211</f>
        <v>0</v>
      </c>
      <c r="I211" s="18">
        <f t="shared" ref="I211:J230" si="37">+F211*12</f>
        <v>0</v>
      </c>
      <c r="J211" s="18">
        <f t="shared" si="37"/>
        <v>0</v>
      </c>
      <c r="K211" s="18">
        <f t="shared" ref="K211:K230" si="38">+J211-I211</f>
        <v>0</v>
      </c>
    </row>
    <row r="212" spans="1:11" x14ac:dyDescent="0.25">
      <c r="A212" s="2" t="s">
        <v>655</v>
      </c>
      <c r="B212" s="2">
        <v>131400</v>
      </c>
      <c r="C212" s="17">
        <v>0</v>
      </c>
      <c r="D212" s="17">
        <v>0</v>
      </c>
      <c r="E212" s="18">
        <v>0</v>
      </c>
      <c r="F212" s="19">
        <f t="shared" si="34"/>
        <v>0</v>
      </c>
      <c r="G212" s="19">
        <f t="shared" si="35"/>
        <v>0</v>
      </c>
      <c r="H212" s="18">
        <f t="shared" si="36"/>
        <v>0</v>
      </c>
      <c r="I212" s="18">
        <f t="shared" si="37"/>
        <v>0</v>
      </c>
      <c r="J212" s="18">
        <f t="shared" si="37"/>
        <v>0</v>
      </c>
      <c r="K212" s="18">
        <f t="shared" si="38"/>
        <v>0</v>
      </c>
    </row>
    <row r="213" spans="1:11" x14ac:dyDescent="0.25">
      <c r="A213" s="2" t="s">
        <v>656</v>
      </c>
      <c r="B213" s="2">
        <v>131400</v>
      </c>
      <c r="C213" s="17">
        <v>5.0500000000000003E-2</v>
      </c>
      <c r="D213" s="17">
        <f>+C213</f>
        <v>5.0500000000000003E-2</v>
      </c>
      <c r="E213" s="18">
        <v>51310326.670000002</v>
      </c>
      <c r="F213" s="19">
        <f t="shared" si="34"/>
        <v>215930.95806958337</v>
      </c>
      <c r="G213" s="19">
        <f t="shared" si="35"/>
        <v>215930.95806958337</v>
      </c>
      <c r="H213" s="18">
        <f t="shared" si="36"/>
        <v>0</v>
      </c>
      <c r="I213" s="18">
        <f t="shared" si="37"/>
        <v>2591171.4968350003</v>
      </c>
      <c r="J213" s="18">
        <f t="shared" si="37"/>
        <v>2591171.4968350003</v>
      </c>
      <c r="K213" s="18">
        <f t="shared" si="38"/>
        <v>0</v>
      </c>
    </row>
    <row r="214" spans="1:11" x14ac:dyDescent="0.25">
      <c r="A214" s="2" t="s">
        <v>657</v>
      </c>
      <c r="B214" s="2">
        <v>131400</v>
      </c>
      <c r="C214" s="17">
        <v>5.3399999999999996E-2</v>
      </c>
      <c r="D214" s="17">
        <v>5.3400000000000003E-2</v>
      </c>
      <c r="E214" s="18">
        <v>58082935.43999999</v>
      </c>
      <c r="F214" s="19">
        <f t="shared" si="34"/>
        <v>258469.06270799995</v>
      </c>
      <c r="G214" s="19">
        <f t="shared" si="35"/>
        <v>258469.06270799995</v>
      </c>
      <c r="H214" s="18">
        <f t="shared" si="36"/>
        <v>0</v>
      </c>
      <c r="I214" s="18">
        <f t="shared" si="37"/>
        <v>3101628.7524959994</v>
      </c>
      <c r="J214" s="18">
        <f t="shared" si="37"/>
        <v>3101628.7524959994</v>
      </c>
      <c r="K214" s="18">
        <f t="shared" si="38"/>
        <v>0</v>
      </c>
    </row>
    <row r="215" spans="1:11" x14ac:dyDescent="0.25">
      <c r="A215" s="2" t="s">
        <v>658</v>
      </c>
      <c r="B215" s="2">
        <v>131400</v>
      </c>
      <c r="C215" s="17">
        <v>3.7200000000000004E-2</v>
      </c>
      <c r="D215" s="17">
        <v>3.7499999999999999E-2</v>
      </c>
      <c r="E215" s="18">
        <v>37676450.319999993</v>
      </c>
      <c r="F215" s="19">
        <f t="shared" si="34"/>
        <v>116796.99599199998</v>
      </c>
      <c r="G215" s="19">
        <f t="shared" si="35"/>
        <v>117738.90724999997</v>
      </c>
      <c r="H215" s="18">
        <f t="shared" si="36"/>
        <v>941.91125799999281</v>
      </c>
      <c r="I215" s="18">
        <f t="shared" si="37"/>
        <v>1401563.9519039998</v>
      </c>
      <c r="J215" s="18">
        <f t="shared" si="37"/>
        <v>1412866.8869999996</v>
      </c>
      <c r="K215" s="18">
        <f t="shared" si="38"/>
        <v>11302.935095999856</v>
      </c>
    </row>
    <row r="216" spans="1:11" x14ac:dyDescent="0.25">
      <c r="A216" s="2" t="s">
        <v>659</v>
      </c>
      <c r="B216" s="2">
        <v>131400</v>
      </c>
      <c r="C216" s="17">
        <v>4.6100000000000002E-2</v>
      </c>
      <c r="D216" s="17">
        <v>4.6300000000000001E-2</v>
      </c>
      <c r="E216" s="18">
        <v>59445577.979999997</v>
      </c>
      <c r="F216" s="19">
        <f t="shared" si="34"/>
        <v>228370.09540650001</v>
      </c>
      <c r="G216" s="19">
        <f t="shared" si="35"/>
        <v>229360.85503950002</v>
      </c>
      <c r="H216" s="18">
        <f t="shared" si="36"/>
        <v>990.75963300000876</v>
      </c>
      <c r="I216" s="18">
        <f t="shared" si="37"/>
        <v>2740441.144878</v>
      </c>
      <c r="J216" s="18">
        <f t="shared" si="37"/>
        <v>2752330.2604740001</v>
      </c>
      <c r="K216" s="18">
        <f t="shared" si="38"/>
        <v>11889.115596000105</v>
      </c>
    </row>
    <row r="217" spans="1:11" x14ac:dyDescent="0.25">
      <c r="A217" s="2" t="s">
        <v>660</v>
      </c>
      <c r="B217" s="2">
        <v>131400</v>
      </c>
      <c r="C217" s="17">
        <v>4.4600000000000001E-2</v>
      </c>
      <c r="D217" s="17">
        <v>4.4699999999999997E-2</v>
      </c>
      <c r="E217" s="18">
        <v>80027864.390000015</v>
      </c>
      <c r="F217" s="19">
        <f t="shared" si="34"/>
        <v>297436.8959828334</v>
      </c>
      <c r="G217" s="19">
        <f t="shared" si="35"/>
        <v>298103.79485275003</v>
      </c>
      <c r="H217" s="18">
        <f t="shared" si="36"/>
        <v>666.89886991662206</v>
      </c>
      <c r="I217" s="18">
        <f t="shared" si="37"/>
        <v>3569242.7517940011</v>
      </c>
      <c r="J217" s="18">
        <f t="shared" si="37"/>
        <v>3577245.5382330003</v>
      </c>
      <c r="K217" s="18">
        <f t="shared" si="38"/>
        <v>8002.7864389992319</v>
      </c>
    </row>
    <row r="218" spans="1:11" x14ac:dyDescent="0.25">
      <c r="A218" s="2" t="s">
        <v>661</v>
      </c>
      <c r="B218" s="2">
        <v>131400</v>
      </c>
      <c r="C218" s="17">
        <v>0</v>
      </c>
      <c r="D218" s="17">
        <v>0</v>
      </c>
      <c r="E218" s="18">
        <v>0</v>
      </c>
      <c r="F218" s="19">
        <f t="shared" si="34"/>
        <v>0</v>
      </c>
      <c r="G218" s="19">
        <f t="shared" si="35"/>
        <v>0</v>
      </c>
      <c r="H218" s="18">
        <f t="shared" si="36"/>
        <v>0</v>
      </c>
      <c r="I218" s="18">
        <f t="shared" si="37"/>
        <v>0</v>
      </c>
      <c r="J218" s="18">
        <f t="shared" si="37"/>
        <v>0</v>
      </c>
      <c r="K218" s="18">
        <f t="shared" si="38"/>
        <v>0</v>
      </c>
    </row>
    <row r="219" spans="1:11" x14ac:dyDescent="0.25">
      <c r="A219" s="2" t="s">
        <v>662</v>
      </c>
      <c r="B219" s="2">
        <v>131400</v>
      </c>
      <c r="C219" s="17">
        <v>0</v>
      </c>
      <c r="D219" s="17">
        <v>0</v>
      </c>
      <c r="E219" s="18">
        <v>0</v>
      </c>
      <c r="F219" s="19">
        <f t="shared" si="34"/>
        <v>0</v>
      </c>
      <c r="G219" s="19">
        <f t="shared" si="35"/>
        <v>0</v>
      </c>
      <c r="H219" s="18">
        <f t="shared" si="36"/>
        <v>0</v>
      </c>
      <c r="I219" s="18">
        <f t="shared" si="37"/>
        <v>0</v>
      </c>
      <c r="J219" s="18">
        <f t="shared" si="37"/>
        <v>0</v>
      </c>
      <c r="K219" s="18">
        <f t="shared" si="38"/>
        <v>0</v>
      </c>
    </row>
    <row r="220" spans="1:11" x14ac:dyDescent="0.25">
      <c r="A220" s="2" t="s">
        <v>663</v>
      </c>
      <c r="B220" s="2">
        <v>131400</v>
      </c>
      <c r="C220" s="17">
        <v>2.23E-2</v>
      </c>
      <c r="D220" s="17">
        <v>2.24E-2</v>
      </c>
      <c r="E220" s="18">
        <v>93477939.859999999</v>
      </c>
      <c r="F220" s="19">
        <f t="shared" si="34"/>
        <v>173713.17157316668</v>
      </c>
      <c r="G220" s="19">
        <f t="shared" si="35"/>
        <v>174492.15440533333</v>
      </c>
      <c r="H220" s="18">
        <f t="shared" si="36"/>
        <v>778.98283216665732</v>
      </c>
      <c r="I220" s="18">
        <f t="shared" si="37"/>
        <v>2084558.0588780001</v>
      </c>
      <c r="J220" s="18">
        <f t="shared" si="37"/>
        <v>2093905.852864</v>
      </c>
      <c r="K220" s="18">
        <f t="shared" si="38"/>
        <v>9347.7939859998878</v>
      </c>
    </row>
    <row r="221" spans="1:11" x14ac:dyDescent="0.25">
      <c r="A221" s="2" t="s">
        <v>664</v>
      </c>
      <c r="B221" s="2">
        <v>131400</v>
      </c>
      <c r="C221" s="17">
        <v>0</v>
      </c>
      <c r="D221" s="17">
        <v>0</v>
      </c>
      <c r="E221" s="18">
        <v>0</v>
      </c>
      <c r="F221" s="19">
        <f t="shared" si="34"/>
        <v>0</v>
      </c>
      <c r="G221" s="19">
        <f t="shared" si="35"/>
        <v>0</v>
      </c>
      <c r="H221" s="18">
        <f t="shared" si="36"/>
        <v>0</v>
      </c>
      <c r="I221" s="18">
        <f t="shared" si="37"/>
        <v>0</v>
      </c>
      <c r="J221" s="18">
        <f t="shared" si="37"/>
        <v>0</v>
      </c>
      <c r="K221" s="18">
        <f t="shared" si="38"/>
        <v>0</v>
      </c>
    </row>
    <row r="222" spans="1:11" x14ac:dyDescent="0.25">
      <c r="A222" s="2" t="s">
        <v>665</v>
      </c>
      <c r="B222" s="2">
        <v>131400</v>
      </c>
      <c r="C222" s="17">
        <v>0</v>
      </c>
      <c r="D222" s="17">
        <v>0</v>
      </c>
      <c r="E222" s="18">
        <v>0</v>
      </c>
      <c r="F222" s="19">
        <f t="shared" si="34"/>
        <v>0</v>
      </c>
      <c r="G222" s="19">
        <f t="shared" si="35"/>
        <v>0</v>
      </c>
      <c r="H222" s="18">
        <f t="shared" si="36"/>
        <v>0</v>
      </c>
      <c r="I222" s="18">
        <f t="shared" si="37"/>
        <v>0</v>
      </c>
      <c r="J222" s="18">
        <f t="shared" si="37"/>
        <v>0</v>
      </c>
      <c r="K222" s="18">
        <f t="shared" si="38"/>
        <v>0</v>
      </c>
    </row>
    <row r="223" spans="1:11" x14ac:dyDescent="0.25">
      <c r="A223" s="2" t="s">
        <v>100</v>
      </c>
      <c r="B223" s="2">
        <v>131400</v>
      </c>
      <c r="C223" s="17">
        <v>3.7700000000000004E-2</v>
      </c>
      <c r="D223" s="17">
        <f>+C223</f>
        <v>3.7700000000000004E-2</v>
      </c>
      <c r="E223" s="18">
        <v>0</v>
      </c>
      <c r="F223" s="19">
        <f t="shared" si="34"/>
        <v>0</v>
      </c>
      <c r="G223" s="19">
        <f t="shared" si="35"/>
        <v>0</v>
      </c>
      <c r="H223" s="18">
        <f t="shared" si="36"/>
        <v>0</v>
      </c>
      <c r="I223" s="18">
        <f t="shared" si="37"/>
        <v>0</v>
      </c>
      <c r="J223" s="18">
        <f t="shared" si="37"/>
        <v>0</v>
      </c>
      <c r="K223" s="18">
        <f t="shared" si="38"/>
        <v>0</v>
      </c>
    </row>
    <row r="224" spans="1:11" x14ac:dyDescent="0.25">
      <c r="A224" s="2" t="s">
        <v>101</v>
      </c>
      <c r="B224" s="2">
        <v>131400</v>
      </c>
      <c r="C224" s="17">
        <v>0</v>
      </c>
      <c r="D224" s="17">
        <v>0</v>
      </c>
      <c r="E224" s="18">
        <v>25312176.580000006</v>
      </c>
      <c r="F224" s="19">
        <f t="shared" si="34"/>
        <v>0</v>
      </c>
      <c r="G224" s="19">
        <f t="shared" si="35"/>
        <v>0</v>
      </c>
      <c r="H224" s="18">
        <f t="shared" si="36"/>
        <v>0</v>
      </c>
      <c r="I224" s="18">
        <f t="shared" si="37"/>
        <v>0</v>
      </c>
      <c r="J224" s="18">
        <f t="shared" si="37"/>
        <v>0</v>
      </c>
      <c r="K224" s="18">
        <f t="shared" si="38"/>
        <v>0</v>
      </c>
    </row>
    <row r="225" spans="1:11" x14ac:dyDescent="0.25">
      <c r="A225" s="2" t="s">
        <v>102</v>
      </c>
      <c r="B225" s="2">
        <v>131400</v>
      </c>
      <c r="C225" s="17">
        <v>3.7700000000000004E-2</v>
      </c>
      <c r="D225" s="17">
        <f>+C225</f>
        <v>3.7700000000000004E-2</v>
      </c>
      <c r="E225" s="18">
        <v>33356872.449999992</v>
      </c>
      <c r="F225" s="19">
        <f t="shared" si="34"/>
        <v>104796.17428041664</v>
      </c>
      <c r="G225" s="19">
        <f t="shared" si="35"/>
        <v>104796.17428041664</v>
      </c>
      <c r="H225" s="18">
        <f t="shared" si="36"/>
        <v>0</v>
      </c>
      <c r="I225" s="18">
        <f t="shared" si="37"/>
        <v>1257554.0913649998</v>
      </c>
      <c r="J225" s="18">
        <f t="shared" si="37"/>
        <v>1257554.0913649998</v>
      </c>
      <c r="K225" s="18">
        <f t="shared" si="38"/>
        <v>0</v>
      </c>
    </row>
    <row r="226" spans="1:11" x14ac:dyDescent="0.25">
      <c r="A226" s="2" t="s">
        <v>103</v>
      </c>
      <c r="B226" s="2">
        <v>131400</v>
      </c>
      <c r="C226" s="17">
        <v>3.7000000000000005E-2</v>
      </c>
      <c r="D226" s="17">
        <v>3.6700000000000003E-2</v>
      </c>
      <c r="E226" s="18">
        <v>44608715.599999994</v>
      </c>
      <c r="F226" s="19">
        <f t="shared" si="34"/>
        <v>137543.53976666668</v>
      </c>
      <c r="G226" s="19">
        <f t="shared" si="35"/>
        <v>136428.32187666665</v>
      </c>
      <c r="H226" s="18">
        <f t="shared" si="36"/>
        <v>-1115.217890000029</v>
      </c>
      <c r="I226" s="18">
        <f t="shared" si="37"/>
        <v>1650522.4772000001</v>
      </c>
      <c r="J226" s="18">
        <f t="shared" si="37"/>
        <v>1637139.86252</v>
      </c>
      <c r="K226" s="18">
        <f t="shared" si="38"/>
        <v>-13382.614680000115</v>
      </c>
    </row>
    <row r="227" spans="1:11" x14ac:dyDescent="0.25">
      <c r="A227" s="2" t="s">
        <v>104</v>
      </c>
      <c r="B227" s="2">
        <v>131400</v>
      </c>
      <c r="C227" s="17">
        <v>3.4799999999999998E-2</v>
      </c>
      <c r="D227" s="17">
        <v>3.4500000000000003E-2</v>
      </c>
      <c r="E227" s="18">
        <v>64542534.890000008</v>
      </c>
      <c r="F227" s="19">
        <f t="shared" si="34"/>
        <v>187173.35118100001</v>
      </c>
      <c r="G227" s="19">
        <f t="shared" si="35"/>
        <v>185559.78780875006</v>
      </c>
      <c r="H227" s="18">
        <f t="shared" si="36"/>
        <v>-1613.5633722499479</v>
      </c>
      <c r="I227" s="18">
        <f t="shared" si="37"/>
        <v>2246080.2141720001</v>
      </c>
      <c r="J227" s="18">
        <f t="shared" si="37"/>
        <v>2226717.4537050007</v>
      </c>
      <c r="K227" s="18">
        <f t="shared" si="38"/>
        <v>-19362.760466999374</v>
      </c>
    </row>
    <row r="228" spans="1:11" x14ac:dyDescent="0.25">
      <c r="A228" s="2" t="s">
        <v>105</v>
      </c>
      <c r="B228" s="2">
        <v>131400</v>
      </c>
      <c r="C228" s="17">
        <v>2.7199999999999998E-2</v>
      </c>
      <c r="D228" s="17">
        <v>2.8299999999999999E-2</v>
      </c>
      <c r="E228" s="18">
        <v>62496791.889999986</v>
      </c>
      <c r="F228" s="19">
        <f t="shared" si="34"/>
        <v>141659.39495066661</v>
      </c>
      <c r="G228" s="19">
        <f t="shared" si="35"/>
        <v>147388.2675405833</v>
      </c>
      <c r="H228" s="18">
        <f t="shared" si="36"/>
        <v>5728.8725899166893</v>
      </c>
      <c r="I228" s="18">
        <f t="shared" si="37"/>
        <v>1699912.7394079994</v>
      </c>
      <c r="J228" s="18">
        <f t="shared" si="37"/>
        <v>1768659.2104869997</v>
      </c>
      <c r="K228" s="18">
        <f t="shared" si="38"/>
        <v>68746.471079000272</v>
      </c>
    </row>
    <row r="229" spans="1:11" x14ac:dyDescent="0.25">
      <c r="A229" s="2" t="s">
        <v>106</v>
      </c>
      <c r="B229" s="2">
        <v>131400</v>
      </c>
      <c r="C229" s="17">
        <v>2.2100000000000002E-2</v>
      </c>
      <c r="D229" s="17">
        <v>2.24E-2</v>
      </c>
      <c r="E229" s="18">
        <v>23302984.16</v>
      </c>
      <c r="F229" s="19">
        <f t="shared" si="34"/>
        <v>42916.329161333335</v>
      </c>
      <c r="G229" s="19">
        <f t="shared" si="35"/>
        <v>43498.903765333329</v>
      </c>
      <c r="H229" s="18">
        <f t="shared" si="36"/>
        <v>582.574603999994</v>
      </c>
      <c r="I229" s="18">
        <f t="shared" si="37"/>
        <v>514995.94993600005</v>
      </c>
      <c r="J229" s="18">
        <f t="shared" si="37"/>
        <v>521986.84518399998</v>
      </c>
      <c r="K229" s="18">
        <f t="shared" si="38"/>
        <v>6990.895247999928</v>
      </c>
    </row>
    <row r="230" spans="1:11" x14ac:dyDescent="0.25">
      <c r="A230" s="2" t="s">
        <v>666</v>
      </c>
      <c r="B230" s="2">
        <v>131401</v>
      </c>
      <c r="C230" s="17">
        <v>0</v>
      </c>
      <c r="D230" s="17">
        <v>0</v>
      </c>
      <c r="E230" s="18">
        <v>0</v>
      </c>
      <c r="F230" s="19">
        <f t="shared" si="34"/>
        <v>0</v>
      </c>
      <c r="G230" s="19">
        <f t="shared" si="35"/>
        <v>0</v>
      </c>
      <c r="H230" s="18">
        <f t="shared" si="36"/>
        <v>0</v>
      </c>
      <c r="I230" s="18">
        <f t="shared" si="37"/>
        <v>0</v>
      </c>
      <c r="J230" s="18">
        <f t="shared" si="37"/>
        <v>0</v>
      </c>
      <c r="K230" s="18">
        <f t="shared" si="38"/>
        <v>0</v>
      </c>
    </row>
    <row r="231" spans="1:11" x14ac:dyDescent="0.25">
      <c r="A231" s="7" t="s">
        <v>107</v>
      </c>
      <c r="C231" s="17"/>
      <c r="D231" s="17"/>
      <c r="E231" s="20">
        <f t="shared" ref="E231:K231" si="39">SUBTOTAL(9,E211:E230)</f>
        <v>633641170.2299999</v>
      </c>
      <c r="F231" s="20">
        <f t="shared" si="39"/>
        <v>1904805.9690721671</v>
      </c>
      <c r="G231" s="20">
        <f t="shared" si="39"/>
        <v>1911767.1875969169</v>
      </c>
      <c r="H231" s="20">
        <f t="shared" si="39"/>
        <v>6961.2185247499874</v>
      </c>
      <c r="I231" s="20">
        <f t="shared" si="39"/>
        <v>22857671.628866006</v>
      </c>
      <c r="J231" s="20">
        <f t="shared" si="39"/>
        <v>22941206.251163002</v>
      </c>
      <c r="K231" s="20">
        <f t="shared" si="39"/>
        <v>83534.622296999791</v>
      </c>
    </row>
    <row r="232" spans="1:11" x14ac:dyDescent="0.25">
      <c r="A232" s="7"/>
      <c r="C232" s="17"/>
      <c r="D232" s="17"/>
      <c r="E232" s="23"/>
      <c r="F232" s="23"/>
      <c r="G232" s="23"/>
      <c r="H232" s="23"/>
      <c r="I232" s="23"/>
      <c r="J232" s="23"/>
      <c r="K232" s="23"/>
    </row>
    <row r="233" spans="1:11" x14ac:dyDescent="0.25">
      <c r="A233" s="7" t="s">
        <v>108</v>
      </c>
      <c r="C233" s="17"/>
      <c r="D233" s="17"/>
      <c r="E233" s="18"/>
      <c r="F233" s="19"/>
      <c r="G233" s="19"/>
      <c r="H233" s="18"/>
      <c r="I233" s="18"/>
      <c r="J233" s="18"/>
      <c r="K233" s="18"/>
    </row>
    <row r="234" spans="1:11" x14ac:dyDescent="0.25">
      <c r="A234" s="2" t="s">
        <v>667</v>
      </c>
      <c r="B234" s="2">
        <v>131500</v>
      </c>
      <c r="C234" s="17">
        <v>0</v>
      </c>
      <c r="D234" s="17">
        <v>0</v>
      </c>
      <c r="E234" s="18">
        <v>0</v>
      </c>
      <c r="F234" s="19">
        <f t="shared" ref="F234:F285" si="40">E234*C234/12</f>
        <v>0</v>
      </c>
      <c r="G234" s="19">
        <f t="shared" ref="G234:G285" si="41">+E234*D234/12</f>
        <v>0</v>
      </c>
      <c r="H234" s="18">
        <f t="shared" ref="H234:H285" si="42">+G234-F234</f>
        <v>0</v>
      </c>
      <c r="I234" s="18">
        <f t="shared" ref="I234:J261" si="43">+F234*12</f>
        <v>0</v>
      </c>
      <c r="J234" s="18">
        <f t="shared" si="43"/>
        <v>0</v>
      </c>
      <c r="K234" s="18">
        <f t="shared" ref="K234:K285" si="44">+J234-I234</f>
        <v>0</v>
      </c>
    </row>
    <row r="235" spans="1:11" x14ac:dyDescent="0.25">
      <c r="A235" s="2" t="s">
        <v>668</v>
      </c>
      <c r="B235" s="2">
        <v>131500</v>
      </c>
      <c r="C235" s="17">
        <v>0</v>
      </c>
      <c r="D235" s="17">
        <v>0</v>
      </c>
      <c r="E235" s="18">
        <v>0</v>
      </c>
      <c r="F235" s="19">
        <f t="shared" si="40"/>
        <v>0</v>
      </c>
      <c r="G235" s="19">
        <f t="shared" si="41"/>
        <v>0</v>
      </c>
      <c r="H235" s="18">
        <f t="shared" si="42"/>
        <v>0</v>
      </c>
      <c r="I235" s="18">
        <f t="shared" si="43"/>
        <v>0</v>
      </c>
      <c r="J235" s="18">
        <f t="shared" si="43"/>
        <v>0</v>
      </c>
      <c r="K235" s="18">
        <f t="shared" si="44"/>
        <v>0</v>
      </c>
    </row>
    <row r="236" spans="1:11" x14ac:dyDescent="0.25">
      <c r="A236" s="2" t="s">
        <v>669</v>
      </c>
      <c r="B236" s="2">
        <v>131500</v>
      </c>
      <c r="C236" s="17">
        <v>3.5099999999999999E-2</v>
      </c>
      <c r="D236" s="17">
        <f>+C236</f>
        <v>3.5099999999999999E-2</v>
      </c>
      <c r="E236" s="18">
        <v>16346656.480000002</v>
      </c>
      <c r="F236" s="19">
        <f t="shared" si="40"/>
        <v>47813.970204000005</v>
      </c>
      <c r="G236" s="19">
        <f t="shared" si="41"/>
        <v>47813.970204000005</v>
      </c>
      <c r="H236" s="18">
        <f t="shared" si="42"/>
        <v>0</v>
      </c>
      <c r="I236" s="18">
        <f t="shared" si="43"/>
        <v>573767.64244800003</v>
      </c>
      <c r="J236" s="18">
        <f t="shared" si="43"/>
        <v>573767.64244800003</v>
      </c>
      <c r="K236" s="18">
        <f t="shared" si="44"/>
        <v>0</v>
      </c>
    </row>
    <row r="237" spans="1:11" x14ac:dyDescent="0.25">
      <c r="A237" s="2" t="s">
        <v>670</v>
      </c>
      <c r="B237" s="2">
        <v>131500</v>
      </c>
      <c r="C237" s="17">
        <v>3.5099999999999999E-2</v>
      </c>
      <c r="D237" s="17">
        <f>+C237</f>
        <v>3.5099999999999999E-2</v>
      </c>
      <c r="E237" s="18">
        <v>0</v>
      </c>
      <c r="F237" s="19">
        <f t="shared" si="40"/>
        <v>0</v>
      </c>
      <c r="G237" s="19">
        <f t="shared" si="41"/>
        <v>0</v>
      </c>
      <c r="H237" s="18">
        <f t="shared" si="42"/>
        <v>0</v>
      </c>
      <c r="I237" s="18">
        <f t="shared" si="43"/>
        <v>0</v>
      </c>
      <c r="J237" s="18">
        <f t="shared" si="43"/>
        <v>0</v>
      </c>
      <c r="K237" s="18">
        <f t="shared" si="44"/>
        <v>0</v>
      </c>
    </row>
    <row r="238" spans="1:11" x14ac:dyDescent="0.25">
      <c r="A238" s="2" t="s">
        <v>671</v>
      </c>
      <c r="B238" s="2">
        <v>131500</v>
      </c>
      <c r="C238" s="17">
        <v>4.5199999999999997E-2</v>
      </c>
      <c r="D238" s="17">
        <f>+C238</f>
        <v>4.5199999999999997E-2</v>
      </c>
      <c r="E238" s="18">
        <v>29269031.52</v>
      </c>
      <c r="F238" s="19">
        <f t="shared" si="40"/>
        <v>110246.685392</v>
      </c>
      <c r="G238" s="19">
        <f t="shared" si="41"/>
        <v>110246.685392</v>
      </c>
      <c r="H238" s="18">
        <f t="shared" si="42"/>
        <v>0</v>
      </c>
      <c r="I238" s="18">
        <f t="shared" si="43"/>
        <v>1322960.2247039999</v>
      </c>
      <c r="J238" s="18">
        <f t="shared" si="43"/>
        <v>1322960.2247039999</v>
      </c>
      <c r="K238" s="18">
        <f t="shared" si="44"/>
        <v>0</v>
      </c>
    </row>
    <row r="239" spans="1:11" x14ac:dyDescent="0.25">
      <c r="A239" s="2" t="s">
        <v>672</v>
      </c>
      <c r="B239" s="2">
        <v>131500</v>
      </c>
      <c r="C239" s="17">
        <v>3.4099999999999998E-2</v>
      </c>
      <c r="D239" s="17">
        <v>3.4200000000000001E-2</v>
      </c>
      <c r="E239" s="18">
        <v>0</v>
      </c>
      <c r="F239" s="19">
        <f t="shared" si="40"/>
        <v>0</v>
      </c>
      <c r="G239" s="19">
        <f t="shared" si="41"/>
        <v>0</v>
      </c>
      <c r="H239" s="18">
        <f t="shared" si="42"/>
        <v>0</v>
      </c>
      <c r="I239" s="18">
        <f t="shared" si="43"/>
        <v>0</v>
      </c>
      <c r="J239" s="18">
        <f t="shared" si="43"/>
        <v>0</v>
      </c>
      <c r="K239" s="18">
        <f t="shared" si="44"/>
        <v>0</v>
      </c>
    </row>
    <row r="240" spans="1:11" x14ac:dyDescent="0.25">
      <c r="A240" s="2" t="s">
        <v>673</v>
      </c>
      <c r="B240" s="2">
        <v>131500</v>
      </c>
      <c r="C240" s="17">
        <v>3.4099999999999998E-2</v>
      </c>
      <c r="D240" s="17">
        <v>3.4200000000000001E-2</v>
      </c>
      <c r="E240" s="18">
        <v>15251335.99</v>
      </c>
      <c r="F240" s="19">
        <f t="shared" si="40"/>
        <v>43339.213104916664</v>
      </c>
      <c r="G240" s="19">
        <f t="shared" si="41"/>
        <v>43466.307571500001</v>
      </c>
      <c r="H240" s="18">
        <f t="shared" si="42"/>
        <v>127.09446658333763</v>
      </c>
      <c r="I240" s="18">
        <f t="shared" si="43"/>
        <v>520070.55725899996</v>
      </c>
      <c r="J240" s="18">
        <f t="shared" si="43"/>
        <v>521595.69085800002</v>
      </c>
      <c r="K240" s="18">
        <f t="shared" si="44"/>
        <v>1525.1335990000516</v>
      </c>
    </row>
    <row r="241" spans="1:11" x14ac:dyDescent="0.25">
      <c r="A241" s="2" t="s">
        <v>674</v>
      </c>
      <c r="B241" s="2">
        <v>131500</v>
      </c>
      <c r="C241" s="17">
        <v>3.0699999999999998E-2</v>
      </c>
      <c r="D241" s="17">
        <v>3.0800000000000001E-2</v>
      </c>
      <c r="E241" s="18">
        <v>12223379.51</v>
      </c>
      <c r="F241" s="19">
        <f t="shared" si="40"/>
        <v>31271.479246416664</v>
      </c>
      <c r="G241" s="19">
        <f t="shared" si="41"/>
        <v>31373.340742333337</v>
      </c>
      <c r="H241" s="18">
        <f t="shared" si="42"/>
        <v>101.86149591667345</v>
      </c>
      <c r="I241" s="18">
        <f t="shared" si="43"/>
        <v>375257.75095699995</v>
      </c>
      <c r="J241" s="18">
        <f t="shared" si="43"/>
        <v>376480.08890800003</v>
      </c>
      <c r="K241" s="18">
        <f t="shared" si="44"/>
        <v>1222.3379510000814</v>
      </c>
    </row>
    <row r="242" spans="1:11" x14ac:dyDescent="0.25">
      <c r="A242" s="2" t="s">
        <v>675</v>
      </c>
      <c r="B242" s="2">
        <v>131500</v>
      </c>
      <c r="C242" s="17">
        <v>3.8100000000000002E-2</v>
      </c>
      <c r="D242" s="17">
        <v>3.8199999999999998E-2</v>
      </c>
      <c r="E242" s="18">
        <v>0</v>
      </c>
      <c r="F242" s="19">
        <f t="shared" si="40"/>
        <v>0</v>
      </c>
      <c r="G242" s="19">
        <f t="shared" si="41"/>
        <v>0</v>
      </c>
      <c r="H242" s="18">
        <f t="shared" si="42"/>
        <v>0</v>
      </c>
      <c r="I242" s="18">
        <f t="shared" si="43"/>
        <v>0</v>
      </c>
      <c r="J242" s="18">
        <f t="shared" si="43"/>
        <v>0</v>
      </c>
      <c r="K242" s="18">
        <f t="shared" si="44"/>
        <v>0</v>
      </c>
    </row>
    <row r="243" spans="1:11" x14ac:dyDescent="0.25">
      <c r="A243" s="2" t="s">
        <v>676</v>
      </c>
      <c r="B243" s="2">
        <v>131500</v>
      </c>
      <c r="C243" s="17">
        <v>3.8100000000000002E-2</v>
      </c>
      <c r="D243" s="17">
        <v>3.8199999999999998E-2</v>
      </c>
      <c r="E243" s="18">
        <v>22442365.23</v>
      </c>
      <c r="F243" s="19">
        <f t="shared" si="40"/>
        <v>71254.509605250001</v>
      </c>
      <c r="G243" s="19">
        <f t="shared" si="41"/>
        <v>71441.529315499996</v>
      </c>
      <c r="H243" s="18">
        <f t="shared" si="42"/>
        <v>187.01971024999511</v>
      </c>
      <c r="I243" s="18">
        <f t="shared" si="43"/>
        <v>855054.11526300001</v>
      </c>
      <c r="J243" s="18">
        <f t="shared" si="43"/>
        <v>857298.35178599996</v>
      </c>
      <c r="K243" s="18">
        <f t="shared" si="44"/>
        <v>2244.2365229999414</v>
      </c>
    </row>
    <row r="244" spans="1:11" x14ac:dyDescent="0.25">
      <c r="A244" s="2" t="s">
        <v>677</v>
      </c>
      <c r="B244" s="2">
        <v>131500</v>
      </c>
      <c r="C244" s="17">
        <v>4.2200000000000001E-2</v>
      </c>
      <c r="D244" s="17">
        <v>4.24E-2</v>
      </c>
      <c r="E244" s="18">
        <v>951198.87</v>
      </c>
      <c r="F244" s="19">
        <f t="shared" si="40"/>
        <v>3345.0493595000003</v>
      </c>
      <c r="G244" s="19">
        <f t="shared" si="41"/>
        <v>3360.9026740000004</v>
      </c>
      <c r="H244" s="18">
        <f t="shared" si="42"/>
        <v>15.853314500000124</v>
      </c>
      <c r="I244" s="18">
        <f t="shared" si="43"/>
        <v>40140.592314000001</v>
      </c>
      <c r="J244" s="18">
        <f t="shared" si="43"/>
        <v>40330.832088000003</v>
      </c>
      <c r="K244" s="18">
        <f t="shared" si="44"/>
        <v>190.23977400000149</v>
      </c>
    </row>
    <row r="245" spans="1:11" x14ac:dyDescent="0.25">
      <c r="A245" s="2" t="s">
        <v>678</v>
      </c>
      <c r="B245" s="2">
        <v>131500</v>
      </c>
      <c r="C245" s="17">
        <v>1.6300000000000002E-2</v>
      </c>
      <c r="D245" s="17">
        <v>1.6400000000000001E-2</v>
      </c>
      <c r="E245" s="18">
        <v>0</v>
      </c>
      <c r="F245" s="19">
        <f t="shared" si="40"/>
        <v>0</v>
      </c>
      <c r="G245" s="19">
        <f t="shared" si="41"/>
        <v>0</v>
      </c>
      <c r="H245" s="18">
        <f t="shared" si="42"/>
        <v>0</v>
      </c>
      <c r="I245" s="18">
        <f t="shared" si="43"/>
        <v>0</v>
      </c>
      <c r="J245" s="18">
        <f t="shared" si="43"/>
        <v>0</v>
      </c>
      <c r="K245" s="18">
        <f t="shared" si="44"/>
        <v>0</v>
      </c>
    </row>
    <row r="246" spans="1:11" x14ac:dyDescent="0.25">
      <c r="A246" s="2" t="s">
        <v>679</v>
      </c>
      <c r="B246" s="2">
        <v>131500</v>
      </c>
      <c r="C246" s="17">
        <v>1.6300000000000002E-2</v>
      </c>
      <c r="D246" s="17">
        <v>1.6400000000000001E-2</v>
      </c>
      <c r="E246" s="18">
        <v>35339924.899999999</v>
      </c>
      <c r="F246" s="19">
        <f t="shared" si="40"/>
        <v>48003.397989166668</v>
      </c>
      <c r="G246" s="19">
        <f t="shared" si="41"/>
        <v>48297.89736333333</v>
      </c>
      <c r="H246" s="18">
        <f t="shared" si="42"/>
        <v>294.49937416666216</v>
      </c>
      <c r="I246" s="18">
        <f t="shared" si="43"/>
        <v>576040.77587000001</v>
      </c>
      <c r="J246" s="18">
        <f t="shared" si="43"/>
        <v>579574.76835999999</v>
      </c>
      <c r="K246" s="18">
        <f t="shared" si="44"/>
        <v>3533.9924899999751</v>
      </c>
    </row>
    <row r="247" spans="1:11" x14ac:dyDescent="0.25">
      <c r="A247" s="2" t="s">
        <v>680</v>
      </c>
      <c r="B247" s="2">
        <v>131500</v>
      </c>
      <c r="C247" s="17">
        <v>3.5799999999999998E-2</v>
      </c>
      <c r="D247" s="17">
        <v>3.61E-2</v>
      </c>
      <c r="E247" s="18">
        <v>0</v>
      </c>
      <c r="F247" s="19">
        <f t="shared" si="40"/>
        <v>0</v>
      </c>
      <c r="G247" s="19">
        <f t="shared" si="41"/>
        <v>0</v>
      </c>
      <c r="H247" s="18">
        <f t="shared" si="42"/>
        <v>0</v>
      </c>
      <c r="I247" s="18">
        <f t="shared" si="43"/>
        <v>0</v>
      </c>
      <c r="J247" s="18">
        <f t="shared" si="43"/>
        <v>0</v>
      </c>
      <c r="K247" s="18">
        <f t="shared" si="44"/>
        <v>0</v>
      </c>
    </row>
    <row r="248" spans="1:11" x14ac:dyDescent="0.25">
      <c r="A248" s="2" t="s">
        <v>681</v>
      </c>
      <c r="B248" s="2">
        <v>131500</v>
      </c>
      <c r="C248" s="17">
        <v>3.5799999999999998E-2</v>
      </c>
      <c r="D248" s="17">
        <v>3.61E-2</v>
      </c>
      <c r="E248" s="18">
        <v>0</v>
      </c>
      <c r="F248" s="19">
        <f t="shared" si="40"/>
        <v>0</v>
      </c>
      <c r="G248" s="19">
        <f t="shared" si="41"/>
        <v>0</v>
      </c>
      <c r="H248" s="18">
        <f t="shared" si="42"/>
        <v>0</v>
      </c>
      <c r="I248" s="18">
        <f t="shared" si="43"/>
        <v>0</v>
      </c>
      <c r="J248" s="18">
        <f t="shared" si="43"/>
        <v>0</v>
      </c>
      <c r="K248" s="18">
        <f t="shared" si="44"/>
        <v>0</v>
      </c>
    </row>
    <row r="249" spans="1:11" x14ac:dyDescent="0.25">
      <c r="A249" s="2" t="s">
        <v>682</v>
      </c>
      <c r="B249" s="2">
        <v>131500</v>
      </c>
      <c r="C249" s="17">
        <v>3.5799999999999998E-2</v>
      </c>
      <c r="D249" s="17">
        <v>3.61E-2</v>
      </c>
      <c r="E249" s="18">
        <v>53839606.980000004</v>
      </c>
      <c r="F249" s="19">
        <f t="shared" si="40"/>
        <v>160621.49415700001</v>
      </c>
      <c r="G249" s="19">
        <f t="shared" si="41"/>
        <v>161967.48433150002</v>
      </c>
      <c r="H249" s="18">
        <f t="shared" si="42"/>
        <v>1345.9901745000097</v>
      </c>
      <c r="I249" s="18">
        <f t="shared" si="43"/>
        <v>1927457.9298840002</v>
      </c>
      <c r="J249" s="18">
        <f t="shared" si="43"/>
        <v>1943609.8119780002</v>
      </c>
      <c r="K249" s="18">
        <f t="shared" si="44"/>
        <v>16151.882094000001</v>
      </c>
    </row>
    <row r="250" spans="1:11" x14ac:dyDescent="0.25">
      <c r="A250" s="2" t="s">
        <v>683</v>
      </c>
      <c r="B250" s="2">
        <v>131500</v>
      </c>
      <c r="C250" s="17">
        <v>3.1899999999999998E-2</v>
      </c>
      <c r="D250" s="17">
        <v>3.2099999999999997E-2</v>
      </c>
      <c r="E250" s="18">
        <v>12041998.279999999</v>
      </c>
      <c r="F250" s="19">
        <f t="shared" si="40"/>
        <v>32011.645427666663</v>
      </c>
      <c r="G250" s="19">
        <f t="shared" si="41"/>
        <v>32212.345398999994</v>
      </c>
      <c r="H250" s="18">
        <f t="shared" si="42"/>
        <v>200.69997133333163</v>
      </c>
      <c r="I250" s="18">
        <f t="shared" si="43"/>
        <v>384139.74513199995</v>
      </c>
      <c r="J250" s="18">
        <f t="shared" si="43"/>
        <v>386548.14478799992</v>
      </c>
      <c r="K250" s="18">
        <f t="shared" si="44"/>
        <v>2408.399655999965</v>
      </c>
    </row>
    <row r="251" spans="1:11" x14ac:dyDescent="0.25">
      <c r="A251" s="2" t="s">
        <v>684</v>
      </c>
      <c r="B251" s="2">
        <v>131500</v>
      </c>
      <c r="C251" s="17">
        <v>3.9699999999999999E-2</v>
      </c>
      <c r="D251" s="17">
        <v>0.04</v>
      </c>
      <c r="E251" s="18">
        <v>15148041.550000001</v>
      </c>
      <c r="F251" s="19">
        <f t="shared" si="40"/>
        <v>50114.770794583339</v>
      </c>
      <c r="G251" s="19">
        <f t="shared" si="41"/>
        <v>50493.471833333337</v>
      </c>
      <c r="H251" s="18">
        <f t="shared" si="42"/>
        <v>378.70103874999768</v>
      </c>
      <c r="I251" s="18">
        <f t="shared" si="43"/>
        <v>601377.24953500007</v>
      </c>
      <c r="J251" s="18">
        <f t="shared" si="43"/>
        <v>605921.66200000001</v>
      </c>
      <c r="K251" s="18">
        <f t="shared" si="44"/>
        <v>4544.412464999943</v>
      </c>
    </row>
    <row r="252" spans="1:11" x14ac:dyDescent="0.25">
      <c r="A252" s="2" t="s">
        <v>685</v>
      </c>
      <c r="B252" s="2">
        <v>131500</v>
      </c>
      <c r="C252" s="17">
        <v>0</v>
      </c>
      <c r="D252" s="17">
        <v>0</v>
      </c>
      <c r="E252" s="18">
        <v>0</v>
      </c>
      <c r="F252" s="19">
        <f t="shared" si="40"/>
        <v>0</v>
      </c>
      <c r="G252" s="19">
        <f t="shared" si="41"/>
        <v>0</v>
      </c>
      <c r="H252" s="18">
        <f t="shared" si="42"/>
        <v>0</v>
      </c>
      <c r="I252" s="18">
        <f t="shared" si="43"/>
        <v>0</v>
      </c>
      <c r="J252" s="18">
        <f t="shared" si="43"/>
        <v>0</v>
      </c>
      <c r="K252" s="18">
        <f t="shared" si="44"/>
        <v>0</v>
      </c>
    </row>
    <row r="253" spans="1:11" x14ac:dyDescent="0.25">
      <c r="A253" s="2" t="s">
        <v>686</v>
      </c>
      <c r="B253" s="2">
        <v>131500</v>
      </c>
      <c r="C253" s="17">
        <v>0</v>
      </c>
      <c r="D253" s="17">
        <v>0</v>
      </c>
      <c r="E253" s="18">
        <v>0</v>
      </c>
      <c r="F253" s="19">
        <f t="shared" si="40"/>
        <v>0</v>
      </c>
      <c r="G253" s="19">
        <f t="shared" si="41"/>
        <v>0</v>
      </c>
      <c r="H253" s="18">
        <f t="shared" si="42"/>
        <v>0</v>
      </c>
      <c r="I253" s="18">
        <f t="shared" si="43"/>
        <v>0</v>
      </c>
      <c r="J253" s="18">
        <f t="shared" si="43"/>
        <v>0</v>
      </c>
      <c r="K253" s="18">
        <f t="shared" si="44"/>
        <v>0</v>
      </c>
    </row>
    <row r="254" spans="1:11" x14ac:dyDescent="0.25">
      <c r="A254" s="2" t="s">
        <v>687</v>
      </c>
      <c r="B254" s="2">
        <v>131500</v>
      </c>
      <c r="C254" s="17">
        <v>2.0199999999999999E-2</v>
      </c>
      <c r="D254" s="17">
        <v>2.1100000000000001E-2</v>
      </c>
      <c r="E254" s="18">
        <v>45771398.999999985</v>
      </c>
      <c r="F254" s="19">
        <f t="shared" si="40"/>
        <v>77048.521649999966</v>
      </c>
      <c r="G254" s="19">
        <f t="shared" si="41"/>
        <v>80481.376574999973</v>
      </c>
      <c r="H254" s="18">
        <f t="shared" si="42"/>
        <v>3432.8549250000069</v>
      </c>
      <c r="I254" s="18">
        <f t="shared" si="43"/>
        <v>924582.25979999965</v>
      </c>
      <c r="J254" s="18">
        <f t="shared" si="43"/>
        <v>965776.51889999968</v>
      </c>
      <c r="K254" s="18">
        <f t="shared" si="44"/>
        <v>41194.259100000025</v>
      </c>
    </row>
    <row r="255" spans="1:11" x14ac:dyDescent="0.25">
      <c r="A255" s="2" t="s">
        <v>688</v>
      </c>
      <c r="B255" s="2">
        <v>131500</v>
      </c>
      <c r="C255" s="17">
        <v>2.0199999999999999E-2</v>
      </c>
      <c r="D255" s="17">
        <v>2.1100000000000001E-2</v>
      </c>
      <c r="E255" s="18">
        <v>1264434.92</v>
      </c>
      <c r="F255" s="19">
        <f t="shared" si="40"/>
        <v>2128.4654486666664</v>
      </c>
      <c r="G255" s="19">
        <f t="shared" si="41"/>
        <v>2223.2980676666666</v>
      </c>
      <c r="H255" s="18">
        <f t="shared" si="42"/>
        <v>94.83261900000025</v>
      </c>
      <c r="I255" s="18">
        <f t="shared" si="43"/>
        <v>25541.585383999998</v>
      </c>
      <c r="J255" s="18">
        <f t="shared" si="43"/>
        <v>26679.576811999999</v>
      </c>
      <c r="K255" s="18">
        <f t="shared" si="44"/>
        <v>1137.9914280000012</v>
      </c>
    </row>
    <row r="256" spans="1:11" x14ac:dyDescent="0.25">
      <c r="A256" s="2" t="s">
        <v>689</v>
      </c>
      <c r="B256" s="2">
        <v>131500</v>
      </c>
      <c r="C256" s="17">
        <v>2.0199999999999999E-2</v>
      </c>
      <c r="D256" s="17">
        <v>2.1100000000000001E-2</v>
      </c>
      <c r="E256" s="18">
        <v>1420059.28</v>
      </c>
      <c r="F256" s="19">
        <f t="shared" si="40"/>
        <v>2390.433121333333</v>
      </c>
      <c r="G256" s="19">
        <f t="shared" si="41"/>
        <v>2496.9375673333334</v>
      </c>
      <c r="H256" s="18">
        <f t="shared" si="42"/>
        <v>106.50444600000037</v>
      </c>
      <c r="I256" s="18">
        <f t="shared" si="43"/>
        <v>28685.197455999994</v>
      </c>
      <c r="J256" s="18">
        <f t="shared" si="43"/>
        <v>29963.250808000001</v>
      </c>
      <c r="K256" s="18">
        <f t="shared" si="44"/>
        <v>1278.0533520000063</v>
      </c>
    </row>
    <row r="257" spans="1:11" x14ac:dyDescent="0.25">
      <c r="A257" s="2" t="s">
        <v>690</v>
      </c>
      <c r="B257" s="2">
        <v>131500</v>
      </c>
      <c r="C257" s="17">
        <v>2.0199999999999999E-2</v>
      </c>
      <c r="D257" s="17">
        <v>2.1100000000000001E-2</v>
      </c>
      <c r="E257" s="18">
        <v>2428070.09</v>
      </c>
      <c r="F257" s="19">
        <f t="shared" si="40"/>
        <v>4087.2513181666659</v>
      </c>
      <c r="G257" s="19">
        <f t="shared" si="41"/>
        <v>4269.3565749166664</v>
      </c>
      <c r="H257" s="18">
        <f t="shared" si="42"/>
        <v>182.10525675000054</v>
      </c>
      <c r="I257" s="18">
        <f t="shared" si="43"/>
        <v>49047.015817999993</v>
      </c>
      <c r="J257" s="18">
        <f t="shared" si="43"/>
        <v>51232.278898999997</v>
      </c>
      <c r="K257" s="18">
        <f t="shared" si="44"/>
        <v>2185.2630810000046</v>
      </c>
    </row>
    <row r="258" spans="1:11" x14ac:dyDescent="0.25">
      <c r="A258" s="2" t="s">
        <v>691</v>
      </c>
      <c r="B258" s="2">
        <v>131500</v>
      </c>
      <c r="C258" s="17">
        <v>2.0199999999999999E-2</v>
      </c>
      <c r="D258" s="17">
        <v>2.1100000000000001E-2</v>
      </c>
      <c r="E258" s="18">
        <v>41228.660000000003</v>
      </c>
      <c r="F258" s="19">
        <f t="shared" si="40"/>
        <v>69.401577666666668</v>
      </c>
      <c r="G258" s="19">
        <f t="shared" si="41"/>
        <v>72.493727166666673</v>
      </c>
      <c r="H258" s="18">
        <f t="shared" si="42"/>
        <v>3.092149500000005</v>
      </c>
      <c r="I258" s="18">
        <f t="shared" si="43"/>
        <v>832.81893200000002</v>
      </c>
      <c r="J258" s="18">
        <f t="shared" si="43"/>
        <v>869.92472600000008</v>
      </c>
      <c r="K258" s="18">
        <f t="shared" si="44"/>
        <v>37.10579400000006</v>
      </c>
    </row>
    <row r="259" spans="1:11" x14ac:dyDescent="0.25">
      <c r="A259" s="2" t="s">
        <v>692</v>
      </c>
      <c r="B259" s="2">
        <v>131500</v>
      </c>
      <c r="C259" s="17">
        <v>1.2800000000000001E-2</v>
      </c>
      <c r="D259" s="17">
        <v>1.2699999999999999E-2</v>
      </c>
      <c r="E259" s="18">
        <v>1415469.1</v>
      </c>
      <c r="F259" s="19">
        <f t="shared" si="40"/>
        <v>1509.833706666667</v>
      </c>
      <c r="G259" s="19">
        <f t="shared" si="41"/>
        <v>1498.0381308333333</v>
      </c>
      <c r="H259" s="18">
        <f t="shared" si="42"/>
        <v>-11.795575833333714</v>
      </c>
      <c r="I259" s="18">
        <f t="shared" si="43"/>
        <v>18118.004480000003</v>
      </c>
      <c r="J259" s="18">
        <f t="shared" si="43"/>
        <v>17976.457569999999</v>
      </c>
      <c r="K259" s="18">
        <f t="shared" si="44"/>
        <v>-141.54691000000457</v>
      </c>
    </row>
    <row r="260" spans="1:11" x14ac:dyDescent="0.25">
      <c r="A260" s="2" t="s">
        <v>693</v>
      </c>
      <c r="B260" s="2">
        <v>131500</v>
      </c>
      <c r="C260" s="17">
        <v>0</v>
      </c>
      <c r="D260" s="17">
        <v>0</v>
      </c>
      <c r="E260" s="18">
        <v>0</v>
      </c>
      <c r="F260" s="19">
        <f t="shared" si="40"/>
        <v>0</v>
      </c>
      <c r="G260" s="19">
        <f t="shared" si="41"/>
        <v>0</v>
      </c>
      <c r="H260" s="18">
        <f t="shared" si="42"/>
        <v>0</v>
      </c>
      <c r="I260" s="18">
        <f t="shared" si="43"/>
        <v>0</v>
      </c>
      <c r="J260" s="18">
        <f t="shared" si="43"/>
        <v>0</v>
      </c>
      <c r="K260" s="18">
        <f t="shared" si="44"/>
        <v>0</v>
      </c>
    </row>
    <row r="261" spans="1:11" x14ac:dyDescent="0.25">
      <c r="A261" s="2" t="s">
        <v>693</v>
      </c>
      <c r="B261" s="2">
        <v>131500</v>
      </c>
      <c r="C261" s="17">
        <v>0</v>
      </c>
      <c r="D261" s="17">
        <v>0</v>
      </c>
      <c r="E261" s="18">
        <v>0</v>
      </c>
      <c r="F261" s="19">
        <f t="shared" si="40"/>
        <v>0</v>
      </c>
      <c r="G261" s="19">
        <f t="shared" si="41"/>
        <v>0</v>
      </c>
      <c r="H261" s="18">
        <f t="shared" si="42"/>
        <v>0</v>
      </c>
      <c r="I261" s="18">
        <f t="shared" si="43"/>
        <v>0</v>
      </c>
      <c r="J261" s="18">
        <f t="shared" si="43"/>
        <v>0</v>
      </c>
      <c r="K261" s="18">
        <f t="shared" si="44"/>
        <v>0</v>
      </c>
    </row>
    <row r="262" spans="1:11" x14ac:dyDescent="0.25">
      <c r="A262" s="2" t="s">
        <v>109</v>
      </c>
      <c r="B262" s="2">
        <v>131500</v>
      </c>
      <c r="C262" s="17">
        <v>0</v>
      </c>
      <c r="D262" s="17">
        <f>+C262</f>
        <v>0</v>
      </c>
      <c r="E262" s="18">
        <v>0</v>
      </c>
      <c r="F262" s="19">
        <f t="shared" si="40"/>
        <v>0</v>
      </c>
      <c r="G262" s="19">
        <f t="shared" si="41"/>
        <v>0</v>
      </c>
      <c r="H262" s="18">
        <f t="shared" si="42"/>
        <v>0</v>
      </c>
      <c r="I262" s="18">
        <f t="shared" ref="I262:J285" si="45">+F262*12</f>
        <v>0</v>
      </c>
      <c r="J262" s="18">
        <f t="shared" si="45"/>
        <v>0</v>
      </c>
      <c r="K262" s="18">
        <f t="shared" si="44"/>
        <v>0</v>
      </c>
    </row>
    <row r="263" spans="1:11" x14ac:dyDescent="0.25">
      <c r="A263" s="2" t="s">
        <v>110</v>
      </c>
      <c r="B263" s="2">
        <v>131500</v>
      </c>
      <c r="C263" s="17">
        <v>3.3399999999999999E-2</v>
      </c>
      <c r="D263" s="17">
        <f>+C263</f>
        <v>3.3399999999999999E-2</v>
      </c>
      <c r="E263" s="18">
        <v>0</v>
      </c>
      <c r="F263" s="19">
        <f t="shared" si="40"/>
        <v>0</v>
      </c>
      <c r="G263" s="19">
        <f t="shared" si="41"/>
        <v>0</v>
      </c>
      <c r="H263" s="18">
        <f t="shared" si="42"/>
        <v>0</v>
      </c>
      <c r="I263" s="18">
        <f t="shared" si="45"/>
        <v>0</v>
      </c>
      <c r="J263" s="18">
        <f t="shared" si="45"/>
        <v>0</v>
      </c>
      <c r="K263" s="18">
        <f t="shared" si="44"/>
        <v>0</v>
      </c>
    </row>
    <row r="264" spans="1:11" x14ac:dyDescent="0.25">
      <c r="A264" s="2" t="s">
        <v>111</v>
      </c>
      <c r="B264" s="2">
        <v>131500</v>
      </c>
      <c r="C264" s="17">
        <v>3.3399999999999999E-2</v>
      </c>
      <c r="D264" s="17">
        <f>+C264</f>
        <v>3.3399999999999999E-2</v>
      </c>
      <c r="E264" s="18">
        <v>0</v>
      </c>
      <c r="F264" s="19">
        <f t="shared" si="40"/>
        <v>0</v>
      </c>
      <c r="G264" s="19">
        <f t="shared" si="41"/>
        <v>0</v>
      </c>
      <c r="H264" s="18">
        <f t="shared" si="42"/>
        <v>0</v>
      </c>
      <c r="I264" s="18">
        <f t="shared" si="45"/>
        <v>0</v>
      </c>
      <c r="J264" s="18">
        <f t="shared" si="45"/>
        <v>0</v>
      </c>
      <c r="K264" s="18">
        <f t="shared" si="44"/>
        <v>0</v>
      </c>
    </row>
    <row r="265" spans="1:11" x14ac:dyDescent="0.25">
      <c r="A265" s="2" t="s">
        <v>112</v>
      </c>
      <c r="B265" s="2">
        <v>131500</v>
      </c>
      <c r="C265" s="17">
        <v>4.5500000000000006E-2</v>
      </c>
      <c r="D265" s="17">
        <f>+C265</f>
        <v>4.5500000000000006E-2</v>
      </c>
      <c r="E265" s="18">
        <v>0</v>
      </c>
      <c r="F265" s="19">
        <f t="shared" si="40"/>
        <v>0</v>
      </c>
      <c r="G265" s="19">
        <f t="shared" si="41"/>
        <v>0</v>
      </c>
      <c r="H265" s="18">
        <f t="shared" si="42"/>
        <v>0</v>
      </c>
      <c r="I265" s="18">
        <f t="shared" si="45"/>
        <v>0</v>
      </c>
      <c r="J265" s="18">
        <f t="shared" si="45"/>
        <v>0</v>
      </c>
      <c r="K265" s="18">
        <f t="shared" si="44"/>
        <v>0</v>
      </c>
    </row>
    <row r="266" spans="1:11" x14ac:dyDescent="0.25">
      <c r="A266" s="2" t="s">
        <v>113</v>
      </c>
      <c r="B266" s="2">
        <v>131500</v>
      </c>
      <c r="C266" s="17">
        <v>2.69E-2</v>
      </c>
      <c r="D266" s="17">
        <v>2.64E-2</v>
      </c>
      <c r="E266" s="18">
        <v>0</v>
      </c>
      <c r="F266" s="19">
        <f t="shared" si="40"/>
        <v>0</v>
      </c>
      <c r="G266" s="19">
        <f t="shared" si="41"/>
        <v>0</v>
      </c>
      <c r="H266" s="18">
        <f t="shared" si="42"/>
        <v>0</v>
      </c>
      <c r="I266" s="18">
        <f t="shared" si="45"/>
        <v>0</v>
      </c>
      <c r="J266" s="18">
        <f t="shared" si="45"/>
        <v>0</v>
      </c>
      <c r="K266" s="18">
        <f t="shared" si="44"/>
        <v>0</v>
      </c>
    </row>
    <row r="267" spans="1:11" x14ac:dyDescent="0.25">
      <c r="A267" s="2" t="s">
        <v>114</v>
      </c>
      <c r="B267" s="2">
        <v>131500</v>
      </c>
      <c r="C267" s="17">
        <v>2.5600000000000001E-2</v>
      </c>
      <c r="D267" s="17">
        <v>2.4500000000000001E-2</v>
      </c>
      <c r="E267" s="18">
        <v>0</v>
      </c>
      <c r="F267" s="19">
        <f t="shared" si="40"/>
        <v>0</v>
      </c>
      <c r="G267" s="19">
        <f t="shared" si="41"/>
        <v>0</v>
      </c>
      <c r="H267" s="18">
        <f t="shared" si="42"/>
        <v>0</v>
      </c>
      <c r="I267" s="18">
        <f t="shared" si="45"/>
        <v>0</v>
      </c>
      <c r="J267" s="18">
        <f t="shared" si="45"/>
        <v>0</v>
      </c>
      <c r="K267" s="18">
        <f t="shared" si="44"/>
        <v>0</v>
      </c>
    </row>
    <row r="268" spans="1:11" x14ac:dyDescent="0.25">
      <c r="A268" s="2" t="s">
        <v>115</v>
      </c>
      <c r="B268" s="2">
        <v>131500</v>
      </c>
      <c r="C268" s="17">
        <v>0</v>
      </c>
      <c r="D268" s="17">
        <f>+C268</f>
        <v>0</v>
      </c>
      <c r="E268" s="18">
        <v>11098743.73</v>
      </c>
      <c r="F268" s="19">
        <f t="shared" si="40"/>
        <v>0</v>
      </c>
      <c r="G268" s="19">
        <f t="shared" si="41"/>
        <v>0</v>
      </c>
      <c r="H268" s="18">
        <f t="shared" si="42"/>
        <v>0</v>
      </c>
      <c r="I268" s="18">
        <f t="shared" si="45"/>
        <v>0</v>
      </c>
      <c r="J268" s="18">
        <f t="shared" si="45"/>
        <v>0</v>
      </c>
      <c r="K268" s="18">
        <f t="shared" si="44"/>
        <v>0</v>
      </c>
    </row>
    <row r="269" spans="1:11" x14ac:dyDescent="0.25">
      <c r="A269" s="2" t="s">
        <v>116</v>
      </c>
      <c r="B269" s="2">
        <v>131500</v>
      </c>
      <c r="C269" s="17">
        <v>0</v>
      </c>
      <c r="D269" s="17">
        <f>+C269</f>
        <v>0</v>
      </c>
      <c r="E269" s="18">
        <v>202167.22</v>
      </c>
      <c r="F269" s="19">
        <f t="shared" si="40"/>
        <v>0</v>
      </c>
      <c r="G269" s="19">
        <f t="shared" si="41"/>
        <v>0</v>
      </c>
      <c r="H269" s="18">
        <f t="shared" si="42"/>
        <v>0</v>
      </c>
      <c r="I269" s="18">
        <f t="shared" si="45"/>
        <v>0</v>
      </c>
      <c r="J269" s="18">
        <f t="shared" si="45"/>
        <v>0</v>
      </c>
      <c r="K269" s="18">
        <f t="shared" si="44"/>
        <v>0</v>
      </c>
    </row>
    <row r="270" spans="1:11" x14ac:dyDescent="0.25">
      <c r="A270" s="2" t="s">
        <v>117</v>
      </c>
      <c r="B270" s="2">
        <v>131500</v>
      </c>
      <c r="C270" s="17">
        <v>3.3399999999999999E-2</v>
      </c>
      <c r="D270" s="17">
        <f>+C270</f>
        <v>3.3399999999999999E-2</v>
      </c>
      <c r="E270" s="18">
        <v>10877783.550000001</v>
      </c>
      <c r="F270" s="19">
        <f t="shared" si="40"/>
        <v>30276.497547499999</v>
      </c>
      <c r="G270" s="19">
        <f t="shared" si="41"/>
        <v>30276.497547499999</v>
      </c>
      <c r="H270" s="18">
        <f t="shared" si="42"/>
        <v>0</v>
      </c>
      <c r="I270" s="18">
        <f t="shared" si="45"/>
        <v>363317.97057</v>
      </c>
      <c r="J270" s="18">
        <f t="shared" si="45"/>
        <v>363317.97057</v>
      </c>
      <c r="K270" s="18">
        <f t="shared" si="44"/>
        <v>0</v>
      </c>
    </row>
    <row r="271" spans="1:11" x14ac:dyDescent="0.25">
      <c r="A271" s="2" t="s">
        <v>118</v>
      </c>
      <c r="B271" s="2">
        <v>131500</v>
      </c>
      <c r="C271" s="17">
        <v>4.5500000000000006E-2</v>
      </c>
      <c r="D271" s="17">
        <f>+C271</f>
        <v>4.5500000000000006E-2</v>
      </c>
      <c r="E271" s="18">
        <v>5651937.2199999997</v>
      </c>
      <c r="F271" s="19">
        <f t="shared" si="40"/>
        <v>21430.26195916667</v>
      </c>
      <c r="G271" s="19">
        <f t="shared" si="41"/>
        <v>21430.26195916667</v>
      </c>
      <c r="H271" s="18">
        <f t="shared" si="42"/>
        <v>0</v>
      </c>
      <c r="I271" s="18">
        <f t="shared" si="45"/>
        <v>257163.14351000002</v>
      </c>
      <c r="J271" s="18">
        <f t="shared" si="45"/>
        <v>257163.14351000002</v>
      </c>
      <c r="K271" s="18">
        <f t="shared" si="44"/>
        <v>0</v>
      </c>
    </row>
    <row r="272" spans="1:11" x14ac:dyDescent="0.25">
      <c r="A272" s="2" t="s">
        <v>119</v>
      </c>
      <c r="B272" s="2">
        <v>131500</v>
      </c>
      <c r="C272" s="17">
        <v>2.7199999999999998E-2</v>
      </c>
      <c r="D272" s="17">
        <v>2.64E-2</v>
      </c>
      <c r="E272" s="18">
        <v>28978313.5</v>
      </c>
      <c r="F272" s="19">
        <f t="shared" si="40"/>
        <v>65684.177266666666</v>
      </c>
      <c r="G272" s="19">
        <f t="shared" si="41"/>
        <v>63752.289700000001</v>
      </c>
      <c r="H272" s="18">
        <f t="shared" si="42"/>
        <v>-1931.8875666666645</v>
      </c>
      <c r="I272" s="18">
        <f t="shared" si="45"/>
        <v>788210.12719999999</v>
      </c>
      <c r="J272" s="18">
        <f t="shared" si="45"/>
        <v>765027.47640000004</v>
      </c>
      <c r="K272" s="18">
        <f t="shared" si="44"/>
        <v>-23182.650799999945</v>
      </c>
    </row>
    <row r="273" spans="1:11" x14ac:dyDescent="0.25">
      <c r="A273" s="2" t="s">
        <v>120</v>
      </c>
      <c r="B273" s="2">
        <v>131500</v>
      </c>
      <c r="C273" s="17">
        <v>2.0299999999999999E-2</v>
      </c>
      <c r="D273" s="17">
        <v>1.9199999999999998E-2</v>
      </c>
      <c r="E273" s="18">
        <v>1088876.92</v>
      </c>
      <c r="F273" s="19">
        <f t="shared" si="40"/>
        <v>1842.0167896666665</v>
      </c>
      <c r="G273" s="19">
        <f t="shared" si="41"/>
        <v>1742.2030719999996</v>
      </c>
      <c r="H273" s="18">
        <f t="shared" si="42"/>
        <v>-99.813717666666889</v>
      </c>
      <c r="I273" s="18">
        <f t="shared" si="45"/>
        <v>22104.201475999998</v>
      </c>
      <c r="J273" s="18">
        <f t="shared" si="45"/>
        <v>20906.436863999996</v>
      </c>
      <c r="K273" s="18">
        <f t="shared" si="44"/>
        <v>-1197.7646120000027</v>
      </c>
    </row>
    <row r="274" spans="1:11" x14ac:dyDescent="0.25">
      <c r="A274" s="2" t="s">
        <v>121</v>
      </c>
      <c r="B274" s="2">
        <v>131500</v>
      </c>
      <c r="C274" s="17">
        <v>2.5600000000000001E-2</v>
      </c>
      <c r="D274" s="17">
        <v>2.4500000000000001E-2</v>
      </c>
      <c r="E274" s="18">
        <v>44248437.129999988</v>
      </c>
      <c r="F274" s="19">
        <f t="shared" si="40"/>
        <v>94396.665877333318</v>
      </c>
      <c r="G274" s="19">
        <f t="shared" si="41"/>
        <v>90340.559140416633</v>
      </c>
      <c r="H274" s="18">
        <f t="shared" si="42"/>
        <v>-4056.1067369166849</v>
      </c>
      <c r="I274" s="18">
        <f t="shared" si="45"/>
        <v>1132759.9905279998</v>
      </c>
      <c r="J274" s="18">
        <f t="shared" si="45"/>
        <v>1084086.7096849997</v>
      </c>
      <c r="K274" s="18">
        <f t="shared" si="44"/>
        <v>-48673.280843000161</v>
      </c>
    </row>
    <row r="275" spans="1:11" x14ac:dyDescent="0.25">
      <c r="A275" s="2" t="s">
        <v>122</v>
      </c>
      <c r="B275" s="2">
        <v>131500</v>
      </c>
      <c r="C275" s="17">
        <v>5.16E-2</v>
      </c>
      <c r="D275" s="17">
        <v>5.0900000000000001E-2</v>
      </c>
      <c r="E275" s="18">
        <v>8043752.6999999993</v>
      </c>
      <c r="F275" s="19">
        <f t="shared" si="40"/>
        <v>34588.136609999994</v>
      </c>
      <c r="G275" s="19">
        <f t="shared" si="41"/>
        <v>34118.917702499995</v>
      </c>
      <c r="H275" s="18">
        <f t="shared" si="42"/>
        <v>-469.21890749999875</v>
      </c>
      <c r="I275" s="18">
        <f t="shared" si="45"/>
        <v>415057.63931999996</v>
      </c>
      <c r="J275" s="18">
        <f t="shared" si="45"/>
        <v>409427.01242999994</v>
      </c>
      <c r="K275" s="18">
        <f t="shared" si="44"/>
        <v>-5630.6268900000141</v>
      </c>
    </row>
    <row r="276" spans="1:11" x14ac:dyDescent="0.25">
      <c r="A276" s="2" t="s">
        <v>123</v>
      </c>
      <c r="B276" s="2">
        <v>131500</v>
      </c>
      <c r="C276" s="17">
        <v>2.0299999999999999E-2</v>
      </c>
      <c r="D276" s="17">
        <v>1.9199999999999998E-2</v>
      </c>
      <c r="E276" s="18">
        <v>0</v>
      </c>
      <c r="F276" s="19">
        <f t="shared" si="40"/>
        <v>0</v>
      </c>
      <c r="G276" s="19">
        <f t="shared" si="41"/>
        <v>0</v>
      </c>
      <c r="H276" s="18">
        <f t="shared" si="42"/>
        <v>0</v>
      </c>
      <c r="I276" s="18">
        <f t="shared" si="45"/>
        <v>0</v>
      </c>
      <c r="J276" s="18">
        <f t="shared" si="45"/>
        <v>0</v>
      </c>
      <c r="K276" s="18">
        <f t="shared" si="44"/>
        <v>0</v>
      </c>
    </row>
    <row r="277" spans="1:11" x14ac:dyDescent="0.25">
      <c r="A277" s="2" t="s">
        <v>124</v>
      </c>
      <c r="B277" s="2">
        <v>131500</v>
      </c>
      <c r="C277" s="17">
        <v>5.16E-2</v>
      </c>
      <c r="D277" s="17">
        <v>5.0900000000000001E-2</v>
      </c>
      <c r="E277" s="18">
        <v>0</v>
      </c>
      <c r="F277" s="19">
        <f t="shared" si="40"/>
        <v>0</v>
      </c>
      <c r="G277" s="19">
        <f t="shared" si="41"/>
        <v>0</v>
      </c>
      <c r="H277" s="18">
        <f t="shared" si="42"/>
        <v>0</v>
      </c>
      <c r="I277" s="18">
        <f t="shared" si="45"/>
        <v>0</v>
      </c>
      <c r="J277" s="18">
        <f t="shared" si="45"/>
        <v>0</v>
      </c>
      <c r="K277" s="18">
        <f t="shared" si="44"/>
        <v>0</v>
      </c>
    </row>
    <row r="278" spans="1:11" x14ac:dyDescent="0.25">
      <c r="A278" s="2" t="s">
        <v>125</v>
      </c>
      <c r="B278" s="2">
        <v>131500</v>
      </c>
      <c r="C278" s="17">
        <v>2.3100000000000002E-2</v>
      </c>
      <c r="D278" s="17">
        <v>2.1100000000000001E-2</v>
      </c>
      <c r="E278" s="18">
        <v>10892595.739999996</v>
      </c>
      <c r="F278" s="19">
        <f t="shared" si="40"/>
        <v>20968.246799499993</v>
      </c>
      <c r="G278" s="19">
        <f t="shared" si="41"/>
        <v>19152.814176166659</v>
      </c>
      <c r="H278" s="18">
        <f t="shared" si="42"/>
        <v>-1815.432623333334</v>
      </c>
      <c r="I278" s="18">
        <f t="shared" si="45"/>
        <v>251618.96159399993</v>
      </c>
      <c r="J278" s="18">
        <f t="shared" si="45"/>
        <v>229833.7701139999</v>
      </c>
      <c r="K278" s="18">
        <f t="shared" si="44"/>
        <v>-21785.191480000038</v>
      </c>
    </row>
    <row r="279" spans="1:11" x14ac:dyDescent="0.25">
      <c r="A279" s="2" t="s">
        <v>126</v>
      </c>
      <c r="B279" s="2">
        <v>131500</v>
      </c>
      <c r="C279" s="17">
        <v>2.3100000000000002E-2</v>
      </c>
      <c r="D279" s="17">
        <v>2.1100000000000001E-2</v>
      </c>
      <c r="E279" s="18">
        <v>1372768.98</v>
      </c>
      <c r="F279" s="19">
        <f t="shared" si="40"/>
        <v>2642.5802865000001</v>
      </c>
      <c r="G279" s="19">
        <f t="shared" si="41"/>
        <v>2413.7854565000002</v>
      </c>
      <c r="H279" s="18">
        <f t="shared" si="42"/>
        <v>-228.79482999999982</v>
      </c>
      <c r="I279" s="18">
        <f t="shared" si="45"/>
        <v>31710.963437999999</v>
      </c>
      <c r="J279" s="18">
        <f t="shared" si="45"/>
        <v>28965.425478000005</v>
      </c>
      <c r="K279" s="18">
        <f t="shared" si="44"/>
        <v>-2745.5379599999942</v>
      </c>
    </row>
    <row r="280" spans="1:11" x14ac:dyDescent="0.25">
      <c r="A280" s="2" t="s">
        <v>127</v>
      </c>
      <c r="B280" s="2">
        <v>131500</v>
      </c>
      <c r="C280" s="17">
        <v>2.3100000000000002E-2</v>
      </c>
      <c r="D280" s="17">
        <v>2.1100000000000001E-2</v>
      </c>
      <c r="E280" s="18">
        <v>1514701.37</v>
      </c>
      <c r="F280" s="19">
        <f t="shared" si="40"/>
        <v>2915.8001372500003</v>
      </c>
      <c r="G280" s="19">
        <f t="shared" si="41"/>
        <v>2663.3499089166667</v>
      </c>
      <c r="H280" s="18">
        <f t="shared" si="42"/>
        <v>-252.4502283333336</v>
      </c>
      <c r="I280" s="18">
        <f t="shared" si="45"/>
        <v>34989.601647000003</v>
      </c>
      <c r="J280" s="18">
        <f t="shared" si="45"/>
        <v>31960.198906999998</v>
      </c>
      <c r="K280" s="18">
        <f t="shared" si="44"/>
        <v>-3029.402740000005</v>
      </c>
    </row>
    <row r="281" spans="1:11" x14ac:dyDescent="0.25">
      <c r="A281" s="2" t="s">
        <v>128</v>
      </c>
      <c r="B281" s="2">
        <v>131500</v>
      </c>
      <c r="C281" s="17">
        <v>2.3100000000000002E-2</v>
      </c>
      <c r="D281" s="17">
        <v>2.1100000000000001E-2</v>
      </c>
      <c r="E281" s="18">
        <v>2590965.44</v>
      </c>
      <c r="F281" s="19">
        <f t="shared" si="40"/>
        <v>4987.6084720000008</v>
      </c>
      <c r="G281" s="19">
        <f t="shared" si="41"/>
        <v>4555.7808986666669</v>
      </c>
      <c r="H281" s="18">
        <f t="shared" si="42"/>
        <v>-431.82757333333393</v>
      </c>
      <c r="I281" s="18">
        <f t="shared" si="45"/>
        <v>59851.301664000013</v>
      </c>
      <c r="J281" s="18">
        <f t="shared" si="45"/>
        <v>54669.370783999999</v>
      </c>
      <c r="K281" s="18">
        <f t="shared" si="44"/>
        <v>-5181.9308800000144</v>
      </c>
    </row>
    <row r="282" spans="1:11" x14ac:dyDescent="0.25">
      <c r="A282" s="2" t="s">
        <v>129</v>
      </c>
      <c r="B282" s="2">
        <v>131500</v>
      </c>
      <c r="C282" s="17">
        <v>2.3100000000000002E-2</v>
      </c>
      <c r="D282" s="17">
        <v>2.1100000000000001E-2</v>
      </c>
      <c r="E282" s="18">
        <v>44276.47</v>
      </c>
      <c r="F282" s="19">
        <f t="shared" si="40"/>
        <v>85.232204750000008</v>
      </c>
      <c r="G282" s="19">
        <f t="shared" si="41"/>
        <v>77.852793083333339</v>
      </c>
      <c r="H282" s="18">
        <f t="shared" si="42"/>
        <v>-7.3794116666666696</v>
      </c>
      <c r="I282" s="18">
        <f t="shared" si="45"/>
        <v>1022.7864570000002</v>
      </c>
      <c r="J282" s="18">
        <f t="shared" si="45"/>
        <v>934.23351700000012</v>
      </c>
      <c r="K282" s="18">
        <f t="shared" si="44"/>
        <v>-88.552940000000035</v>
      </c>
    </row>
    <row r="283" spans="1:11" x14ac:dyDescent="0.25">
      <c r="A283" s="2" t="s">
        <v>130</v>
      </c>
      <c r="B283" s="2">
        <v>131500</v>
      </c>
      <c r="C283" s="17">
        <v>2.46E-2</v>
      </c>
      <c r="D283" s="17">
        <v>2.4799999999999999E-2</v>
      </c>
      <c r="E283" s="18">
        <v>0</v>
      </c>
      <c r="F283" s="19">
        <f t="shared" si="40"/>
        <v>0</v>
      </c>
      <c r="G283" s="19">
        <f t="shared" si="41"/>
        <v>0</v>
      </c>
      <c r="H283" s="18">
        <f t="shared" si="42"/>
        <v>0</v>
      </c>
      <c r="I283" s="18">
        <f t="shared" si="45"/>
        <v>0</v>
      </c>
      <c r="J283" s="18">
        <f t="shared" si="45"/>
        <v>0</v>
      </c>
      <c r="K283" s="18">
        <f t="shared" si="44"/>
        <v>0</v>
      </c>
    </row>
    <row r="284" spans="1:11" x14ac:dyDescent="0.25">
      <c r="A284" s="2" t="s">
        <v>131</v>
      </c>
      <c r="B284" s="2">
        <v>131500</v>
      </c>
      <c r="C284" s="17">
        <v>2.46E-2</v>
      </c>
      <c r="D284" s="17">
        <v>2.4799999999999999E-2</v>
      </c>
      <c r="E284" s="18">
        <v>66299758.459999986</v>
      </c>
      <c r="F284" s="19">
        <f t="shared" si="40"/>
        <v>135914.50484299997</v>
      </c>
      <c r="G284" s="19">
        <f t="shared" si="41"/>
        <v>137019.50081733329</v>
      </c>
      <c r="H284" s="18">
        <f t="shared" si="42"/>
        <v>1104.9959743333166</v>
      </c>
      <c r="I284" s="18">
        <f t="shared" si="45"/>
        <v>1630974.0581159997</v>
      </c>
      <c r="J284" s="18">
        <f t="shared" si="45"/>
        <v>1644234.0098079995</v>
      </c>
      <c r="K284" s="18">
        <f t="shared" si="44"/>
        <v>13259.951691999799</v>
      </c>
    </row>
    <row r="285" spans="1:11" x14ac:dyDescent="0.25">
      <c r="A285" s="2" t="s">
        <v>132</v>
      </c>
      <c r="B285" s="2">
        <v>131500</v>
      </c>
      <c r="C285" s="17">
        <v>7.0000000000000001E-3</v>
      </c>
      <c r="D285" s="17">
        <v>7.4000000000000003E-3</v>
      </c>
      <c r="E285" s="18">
        <v>2736920.21</v>
      </c>
      <c r="F285" s="19">
        <f t="shared" si="40"/>
        <v>1596.5367891666667</v>
      </c>
      <c r="G285" s="19">
        <f t="shared" si="41"/>
        <v>1687.7674628333334</v>
      </c>
      <c r="H285" s="18">
        <f t="shared" si="42"/>
        <v>91.230673666666689</v>
      </c>
      <c r="I285" s="18">
        <f t="shared" si="45"/>
        <v>19158.441470000002</v>
      </c>
      <c r="J285" s="18">
        <f t="shared" si="45"/>
        <v>20253.209554000001</v>
      </c>
      <c r="K285" s="18">
        <f t="shared" si="44"/>
        <v>1094.7680839999994</v>
      </c>
    </row>
    <row r="286" spans="1:11" x14ac:dyDescent="0.25">
      <c r="A286" s="7" t="s">
        <v>133</v>
      </c>
      <c r="C286" s="17"/>
      <c r="D286" s="17"/>
      <c r="E286" s="20">
        <f t="shared" ref="E286:K286" si="46">SUBTOTAL(9,E234:E285)</f>
        <v>460836199.00000006</v>
      </c>
      <c r="F286" s="20">
        <f t="shared" si="46"/>
        <v>1102584.3876855001</v>
      </c>
      <c r="G286" s="20">
        <f t="shared" si="46"/>
        <v>1100947.0161044998</v>
      </c>
      <c r="H286" s="20">
        <f t="shared" si="46"/>
        <v>-1637.3715810000165</v>
      </c>
      <c r="I286" s="20">
        <f t="shared" si="46"/>
        <v>13231012.652226003</v>
      </c>
      <c r="J286" s="20">
        <f t="shared" si="46"/>
        <v>13211364.193253996</v>
      </c>
      <c r="K286" s="20">
        <f t="shared" si="46"/>
        <v>-19648.458972000397</v>
      </c>
    </row>
    <row r="287" spans="1:11" x14ac:dyDescent="0.25">
      <c r="A287" s="7"/>
      <c r="C287" s="17"/>
      <c r="D287" s="17"/>
      <c r="E287" s="23"/>
      <c r="F287" s="23"/>
      <c r="G287" s="23"/>
      <c r="H287" s="23"/>
      <c r="I287" s="23"/>
      <c r="J287" s="23"/>
      <c r="K287" s="23"/>
    </row>
    <row r="288" spans="1:11" x14ac:dyDescent="0.25">
      <c r="A288" s="7" t="s">
        <v>134</v>
      </c>
      <c r="C288" s="17"/>
      <c r="D288" s="17"/>
      <c r="E288" s="18"/>
      <c r="F288" s="19"/>
      <c r="G288" s="19"/>
      <c r="H288" s="18"/>
      <c r="I288" s="18"/>
      <c r="J288" s="18"/>
      <c r="K288" s="18"/>
    </row>
    <row r="289" spans="1:11" x14ac:dyDescent="0.25">
      <c r="A289" s="2" t="s">
        <v>694</v>
      </c>
      <c r="B289" s="2">
        <v>131600</v>
      </c>
      <c r="C289" s="17">
        <v>0</v>
      </c>
      <c r="D289" s="17">
        <v>0</v>
      </c>
      <c r="E289" s="18">
        <v>0</v>
      </c>
      <c r="F289" s="19">
        <f t="shared" ref="F289:F317" si="47">E289*C289/12</f>
        <v>0</v>
      </c>
      <c r="G289" s="19">
        <f t="shared" ref="G289:G317" si="48">+E289*D289/12</f>
        <v>0</v>
      </c>
      <c r="H289" s="18">
        <f t="shared" ref="H289:H317" si="49">+G289-F289</f>
        <v>0</v>
      </c>
      <c r="I289" s="18">
        <f t="shared" ref="I289:J317" si="50">+F289*12</f>
        <v>0</v>
      </c>
      <c r="J289" s="18">
        <f t="shared" si="50"/>
        <v>0</v>
      </c>
      <c r="K289" s="18">
        <f t="shared" ref="K289:K317" si="51">+J289-I289</f>
        <v>0</v>
      </c>
    </row>
    <row r="290" spans="1:11" x14ac:dyDescent="0.25">
      <c r="A290" s="2" t="s">
        <v>695</v>
      </c>
      <c r="B290" s="2">
        <v>131600</v>
      </c>
      <c r="C290" s="17">
        <v>0</v>
      </c>
      <c r="D290" s="17">
        <v>0</v>
      </c>
      <c r="E290" s="18">
        <v>0</v>
      </c>
      <c r="F290" s="19">
        <f t="shared" si="47"/>
        <v>0</v>
      </c>
      <c r="G290" s="19">
        <f t="shared" si="48"/>
        <v>0</v>
      </c>
      <c r="H290" s="18">
        <f t="shared" si="49"/>
        <v>0</v>
      </c>
      <c r="I290" s="18">
        <f t="shared" si="50"/>
        <v>0</v>
      </c>
      <c r="J290" s="18">
        <f t="shared" si="50"/>
        <v>0</v>
      </c>
      <c r="K290" s="18">
        <f t="shared" si="51"/>
        <v>0</v>
      </c>
    </row>
    <row r="291" spans="1:11" x14ac:dyDescent="0.25">
      <c r="A291" s="2" t="s">
        <v>696</v>
      </c>
      <c r="B291" s="2">
        <v>131600</v>
      </c>
      <c r="C291" s="17">
        <v>3.1200000000000002E-2</v>
      </c>
      <c r="D291" s="17">
        <f>+C291</f>
        <v>3.1200000000000002E-2</v>
      </c>
      <c r="E291" s="18">
        <v>7954387.5499999998</v>
      </c>
      <c r="F291" s="19">
        <f t="shared" si="47"/>
        <v>20681.407630000002</v>
      </c>
      <c r="G291" s="19">
        <f t="shared" si="48"/>
        <v>20681.407630000002</v>
      </c>
      <c r="H291" s="18">
        <f t="shared" si="49"/>
        <v>0</v>
      </c>
      <c r="I291" s="18">
        <f t="shared" si="50"/>
        <v>248176.89156000002</v>
      </c>
      <c r="J291" s="18">
        <f t="shared" si="50"/>
        <v>248176.89156000002</v>
      </c>
      <c r="K291" s="18">
        <f t="shared" si="51"/>
        <v>0</v>
      </c>
    </row>
    <row r="292" spans="1:11" x14ac:dyDescent="0.25">
      <c r="A292" s="2" t="s">
        <v>697</v>
      </c>
      <c r="B292" s="2">
        <v>131600</v>
      </c>
      <c r="C292" s="17">
        <v>1.8100000000000002E-2</v>
      </c>
      <c r="D292" s="17">
        <v>1.8200000000000001E-2</v>
      </c>
      <c r="E292" s="18">
        <v>1965774.92</v>
      </c>
      <c r="F292" s="19">
        <f t="shared" si="47"/>
        <v>2965.0438376666666</v>
      </c>
      <c r="G292" s="19">
        <f t="shared" si="48"/>
        <v>2981.425295333333</v>
      </c>
      <c r="H292" s="18">
        <f t="shared" si="49"/>
        <v>16.381457666666392</v>
      </c>
      <c r="I292" s="18">
        <f t="shared" si="50"/>
        <v>35580.526052000001</v>
      </c>
      <c r="J292" s="18">
        <f t="shared" si="50"/>
        <v>35777.103543999998</v>
      </c>
      <c r="K292" s="18">
        <f t="shared" si="51"/>
        <v>196.57749199999671</v>
      </c>
    </row>
    <row r="293" spans="1:11" x14ac:dyDescent="0.25">
      <c r="A293" s="2" t="s">
        <v>698</v>
      </c>
      <c r="B293" s="2">
        <v>131600</v>
      </c>
      <c r="C293" s="17">
        <v>2.3999999999999998E-3</v>
      </c>
      <c r="D293" s="17">
        <v>2.3999999999999998E-3</v>
      </c>
      <c r="E293" s="18">
        <v>962012.25</v>
      </c>
      <c r="F293" s="19">
        <f t="shared" si="47"/>
        <v>192.40244999999996</v>
      </c>
      <c r="G293" s="19">
        <f t="shared" si="48"/>
        <v>192.40244999999996</v>
      </c>
      <c r="H293" s="18">
        <f t="shared" si="49"/>
        <v>0</v>
      </c>
      <c r="I293" s="18">
        <f t="shared" si="50"/>
        <v>2308.8293999999996</v>
      </c>
      <c r="J293" s="18">
        <f t="shared" si="50"/>
        <v>2308.8293999999996</v>
      </c>
      <c r="K293" s="18">
        <f t="shared" si="51"/>
        <v>0</v>
      </c>
    </row>
    <row r="294" spans="1:11" x14ac:dyDescent="0.25">
      <c r="A294" s="2" t="s">
        <v>699</v>
      </c>
      <c r="B294" s="2">
        <v>131600</v>
      </c>
      <c r="C294" s="17">
        <v>1.3899999999999999E-2</v>
      </c>
      <c r="D294" s="17">
        <v>1.4E-2</v>
      </c>
      <c r="E294" s="18">
        <v>1687752.03</v>
      </c>
      <c r="F294" s="19">
        <f t="shared" si="47"/>
        <v>1954.9794347499999</v>
      </c>
      <c r="G294" s="19">
        <f t="shared" si="48"/>
        <v>1969.0440350000001</v>
      </c>
      <c r="H294" s="18">
        <f t="shared" si="49"/>
        <v>14.06460025000024</v>
      </c>
      <c r="I294" s="18">
        <f t="shared" si="50"/>
        <v>23459.753216999998</v>
      </c>
      <c r="J294" s="18">
        <f t="shared" si="50"/>
        <v>23628.528420000002</v>
      </c>
      <c r="K294" s="18">
        <f t="shared" si="51"/>
        <v>168.77520300000469</v>
      </c>
    </row>
    <row r="295" spans="1:11" x14ac:dyDescent="0.25">
      <c r="A295" s="2" t="s">
        <v>700</v>
      </c>
      <c r="B295" s="2">
        <v>131600</v>
      </c>
      <c r="C295" s="17">
        <v>1.6900000000000002E-2</v>
      </c>
      <c r="D295" s="17">
        <v>1.72E-2</v>
      </c>
      <c r="E295" s="18">
        <v>3768870.32</v>
      </c>
      <c r="F295" s="19">
        <f t="shared" si="47"/>
        <v>5307.8257006666672</v>
      </c>
      <c r="G295" s="19">
        <f t="shared" si="48"/>
        <v>5402.0474586666669</v>
      </c>
      <c r="H295" s="18">
        <f t="shared" si="49"/>
        <v>94.221757999999681</v>
      </c>
      <c r="I295" s="18">
        <f t="shared" si="50"/>
        <v>63693.908408000003</v>
      </c>
      <c r="J295" s="18">
        <f t="shared" si="50"/>
        <v>64824.569503999999</v>
      </c>
      <c r="K295" s="18">
        <f t="shared" si="51"/>
        <v>1130.6610959999962</v>
      </c>
    </row>
    <row r="296" spans="1:11" x14ac:dyDescent="0.25">
      <c r="A296" s="2" t="s">
        <v>701</v>
      </c>
      <c r="B296" s="2">
        <v>131600</v>
      </c>
      <c r="C296" s="17">
        <v>1.6900000000000002E-2</v>
      </c>
      <c r="D296" s="17">
        <v>1.72E-2</v>
      </c>
      <c r="E296" s="18">
        <v>0</v>
      </c>
      <c r="F296" s="19">
        <f t="shared" si="47"/>
        <v>0</v>
      </c>
      <c r="G296" s="19">
        <f t="shared" si="48"/>
        <v>0</v>
      </c>
      <c r="H296" s="18">
        <f t="shared" si="49"/>
        <v>0</v>
      </c>
      <c r="I296" s="18">
        <f t="shared" si="50"/>
        <v>0</v>
      </c>
      <c r="J296" s="18">
        <f t="shared" si="50"/>
        <v>0</v>
      </c>
      <c r="K296" s="18">
        <f t="shared" si="51"/>
        <v>0</v>
      </c>
    </row>
    <row r="297" spans="1:11" x14ac:dyDescent="0.25">
      <c r="A297" s="2" t="s">
        <v>702</v>
      </c>
      <c r="B297" s="2">
        <v>131600</v>
      </c>
      <c r="C297" s="17">
        <v>4.9000000000000002E-2</v>
      </c>
      <c r="D297" s="17">
        <v>4.9399999999999999E-2</v>
      </c>
      <c r="E297" s="18">
        <v>16121538.150000002</v>
      </c>
      <c r="F297" s="19">
        <f t="shared" si="47"/>
        <v>65829.614112500014</v>
      </c>
      <c r="G297" s="19">
        <f t="shared" si="48"/>
        <v>66366.998717500013</v>
      </c>
      <c r="H297" s="18">
        <f t="shared" si="49"/>
        <v>537.38460499999928</v>
      </c>
      <c r="I297" s="18">
        <f t="shared" si="50"/>
        <v>789955.36935000017</v>
      </c>
      <c r="J297" s="18">
        <f t="shared" si="50"/>
        <v>796403.98461000016</v>
      </c>
      <c r="K297" s="18">
        <f t="shared" si="51"/>
        <v>6448.6152599999914</v>
      </c>
    </row>
    <row r="298" spans="1:11" x14ac:dyDescent="0.25">
      <c r="A298" s="2" t="s">
        <v>703</v>
      </c>
      <c r="B298" s="2">
        <v>131600</v>
      </c>
      <c r="C298" s="17">
        <v>0</v>
      </c>
      <c r="D298" s="17">
        <v>0</v>
      </c>
      <c r="E298" s="18">
        <v>0</v>
      </c>
      <c r="F298" s="19">
        <f t="shared" si="47"/>
        <v>0</v>
      </c>
      <c r="G298" s="19">
        <f t="shared" si="48"/>
        <v>0</v>
      </c>
      <c r="H298" s="18">
        <f t="shared" si="49"/>
        <v>0</v>
      </c>
      <c r="I298" s="18">
        <f t="shared" si="50"/>
        <v>0</v>
      </c>
      <c r="J298" s="18">
        <f t="shared" si="50"/>
        <v>0</v>
      </c>
      <c r="K298" s="18">
        <f t="shared" si="51"/>
        <v>0</v>
      </c>
    </row>
    <row r="299" spans="1:11" x14ac:dyDescent="0.25">
      <c r="A299" s="2" t="s">
        <v>704</v>
      </c>
      <c r="B299" s="2">
        <v>131600</v>
      </c>
      <c r="C299" s="17">
        <v>0</v>
      </c>
      <c r="D299" s="17">
        <v>0</v>
      </c>
      <c r="E299" s="18">
        <v>0</v>
      </c>
      <c r="F299" s="19">
        <f t="shared" si="47"/>
        <v>0</v>
      </c>
      <c r="G299" s="19">
        <f t="shared" si="48"/>
        <v>0</v>
      </c>
      <c r="H299" s="18">
        <f t="shared" si="49"/>
        <v>0</v>
      </c>
      <c r="I299" s="18">
        <f t="shared" si="50"/>
        <v>0</v>
      </c>
      <c r="J299" s="18">
        <f t="shared" si="50"/>
        <v>0</v>
      </c>
      <c r="K299" s="18">
        <f t="shared" si="51"/>
        <v>0</v>
      </c>
    </row>
    <row r="300" spans="1:11" x14ac:dyDescent="0.25">
      <c r="A300" s="2" t="s">
        <v>705</v>
      </c>
      <c r="B300" s="2">
        <v>131600</v>
      </c>
      <c r="C300" s="17">
        <v>0</v>
      </c>
      <c r="D300" s="17">
        <v>0</v>
      </c>
      <c r="E300" s="18">
        <v>0</v>
      </c>
      <c r="F300" s="19">
        <f t="shared" si="47"/>
        <v>0</v>
      </c>
      <c r="G300" s="19">
        <f t="shared" si="48"/>
        <v>0</v>
      </c>
      <c r="H300" s="18">
        <f t="shared" si="49"/>
        <v>0</v>
      </c>
      <c r="I300" s="18">
        <f t="shared" si="50"/>
        <v>0</v>
      </c>
      <c r="J300" s="18">
        <f t="shared" si="50"/>
        <v>0</v>
      </c>
      <c r="K300" s="18">
        <f t="shared" si="51"/>
        <v>0</v>
      </c>
    </row>
    <row r="301" spans="1:11" x14ac:dyDescent="0.25">
      <c r="A301" s="2" t="s">
        <v>706</v>
      </c>
      <c r="B301" s="2">
        <v>131600</v>
      </c>
      <c r="C301" s="17">
        <v>4.4399999999999995E-2</v>
      </c>
      <c r="D301" s="17">
        <v>4.4699999999999997E-2</v>
      </c>
      <c r="E301" s="18">
        <v>5580205.7000000002</v>
      </c>
      <c r="F301" s="19">
        <f t="shared" si="47"/>
        <v>20646.761089999996</v>
      </c>
      <c r="G301" s="19">
        <f t="shared" si="48"/>
        <v>20786.266232499998</v>
      </c>
      <c r="H301" s="18">
        <f t="shared" si="49"/>
        <v>139.50514250000197</v>
      </c>
      <c r="I301" s="18">
        <f t="shared" si="50"/>
        <v>247761.13307999994</v>
      </c>
      <c r="J301" s="18">
        <f t="shared" si="50"/>
        <v>249435.19478999998</v>
      </c>
      <c r="K301" s="18">
        <f t="shared" si="51"/>
        <v>1674.0617100000381</v>
      </c>
    </row>
    <row r="302" spans="1:11" x14ac:dyDescent="0.25">
      <c r="A302" s="2" t="s">
        <v>707</v>
      </c>
      <c r="B302" s="2">
        <v>131600</v>
      </c>
      <c r="C302" s="17">
        <v>2.4300000000000002E-2</v>
      </c>
      <c r="D302" s="17">
        <v>2.52E-2</v>
      </c>
      <c r="E302" s="18">
        <v>8532908.1099999975</v>
      </c>
      <c r="F302" s="19">
        <f t="shared" si="47"/>
        <v>17279.138922749997</v>
      </c>
      <c r="G302" s="19">
        <f t="shared" si="48"/>
        <v>17919.107030999996</v>
      </c>
      <c r="H302" s="18">
        <f t="shared" si="49"/>
        <v>639.9681082499992</v>
      </c>
      <c r="I302" s="18">
        <f t="shared" si="50"/>
        <v>207349.66707299996</v>
      </c>
      <c r="J302" s="18">
        <f t="shared" si="50"/>
        <v>215029.28437199997</v>
      </c>
      <c r="K302" s="18">
        <f t="shared" si="51"/>
        <v>7679.617299000005</v>
      </c>
    </row>
    <row r="303" spans="1:11" x14ac:dyDescent="0.25">
      <c r="A303" s="2" t="s">
        <v>708</v>
      </c>
      <c r="B303" s="2">
        <v>131600</v>
      </c>
      <c r="C303" s="17">
        <v>0</v>
      </c>
      <c r="D303" s="17">
        <v>0</v>
      </c>
      <c r="E303" s="18">
        <v>0</v>
      </c>
      <c r="F303" s="19">
        <f t="shared" si="47"/>
        <v>0</v>
      </c>
      <c r="G303" s="19">
        <f t="shared" si="48"/>
        <v>0</v>
      </c>
      <c r="H303" s="18">
        <f t="shared" si="49"/>
        <v>0</v>
      </c>
      <c r="I303" s="18">
        <f t="shared" si="50"/>
        <v>0</v>
      </c>
      <c r="J303" s="18">
        <f t="shared" si="50"/>
        <v>0</v>
      </c>
      <c r="K303" s="18">
        <f t="shared" si="51"/>
        <v>0</v>
      </c>
    </row>
    <row r="304" spans="1:11" x14ac:dyDescent="0.25">
      <c r="A304" s="2" t="s">
        <v>709</v>
      </c>
      <c r="B304" s="2">
        <v>131600</v>
      </c>
      <c r="C304" s="17">
        <v>0</v>
      </c>
      <c r="D304" s="17">
        <v>0</v>
      </c>
      <c r="E304" s="18">
        <v>0</v>
      </c>
      <c r="F304" s="19">
        <f t="shared" si="47"/>
        <v>0</v>
      </c>
      <c r="G304" s="19">
        <f t="shared" si="48"/>
        <v>0</v>
      </c>
      <c r="H304" s="18">
        <f t="shared" si="49"/>
        <v>0</v>
      </c>
      <c r="I304" s="18">
        <f t="shared" si="50"/>
        <v>0</v>
      </c>
      <c r="J304" s="18">
        <f t="shared" si="50"/>
        <v>0</v>
      </c>
      <c r="K304" s="18">
        <f t="shared" si="51"/>
        <v>0</v>
      </c>
    </row>
    <row r="305" spans="1:11" x14ac:dyDescent="0.25">
      <c r="A305" s="2" t="s">
        <v>135</v>
      </c>
      <c r="B305" s="2">
        <v>131600</v>
      </c>
      <c r="C305" s="17">
        <v>2.9500000000000002E-2</v>
      </c>
      <c r="D305" s="17">
        <v>2.7300000000000001E-2</v>
      </c>
      <c r="E305" s="18">
        <v>0</v>
      </c>
      <c r="F305" s="19">
        <f t="shared" si="47"/>
        <v>0</v>
      </c>
      <c r="G305" s="19">
        <f t="shared" si="48"/>
        <v>0</v>
      </c>
      <c r="H305" s="18">
        <f t="shared" si="49"/>
        <v>0</v>
      </c>
      <c r="I305" s="18">
        <f t="shared" si="50"/>
        <v>0</v>
      </c>
      <c r="J305" s="18">
        <f t="shared" si="50"/>
        <v>0</v>
      </c>
      <c r="K305" s="18">
        <f t="shared" si="51"/>
        <v>0</v>
      </c>
    </row>
    <row r="306" spans="1:11" x14ac:dyDescent="0.25">
      <c r="A306" s="2" t="s">
        <v>136</v>
      </c>
      <c r="B306" s="2">
        <v>131600</v>
      </c>
      <c r="C306" s="17">
        <v>2.9500000000000002E-2</v>
      </c>
      <c r="D306" s="17">
        <v>2.7300000000000001E-2</v>
      </c>
      <c r="E306" s="18">
        <v>416987.36</v>
      </c>
      <c r="F306" s="19">
        <f t="shared" si="47"/>
        <v>1025.0939266666667</v>
      </c>
      <c r="G306" s="19">
        <f t="shared" si="48"/>
        <v>948.64624400000002</v>
      </c>
      <c r="H306" s="18">
        <f t="shared" si="49"/>
        <v>-76.447682666666651</v>
      </c>
      <c r="I306" s="18">
        <f t="shared" si="50"/>
        <v>12301.127120000001</v>
      </c>
      <c r="J306" s="18">
        <f t="shared" si="50"/>
        <v>11383.754928</v>
      </c>
      <c r="K306" s="18">
        <f t="shared" si="51"/>
        <v>-917.37219200000072</v>
      </c>
    </row>
    <row r="307" spans="1:11" x14ac:dyDescent="0.25">
      <c r="A307" s="2" t="s">
        <v>137</v>
      </c>
      <c r="B307" s="2">
        <v>131600</v>
      </c>
      <c r="C307" s="17">
        <v>0</v>
      </c>
      <c r="D307" s="17">
        <f>+C307</f>
        <v>0</v>
      </c>
      <c r="E307" s="18">
        <v>0</v>
      </c>
      <c r="F307" s="19">
        <f t="shared" si="47"/>
        <v>0</v>
      </c>
      <c r="G307" s="19">
        <f t="shared" si="48"/>
        <v>0</v>
      </c>
      <c r="H307" s="18">
        <f t="shared" si="49"/>
        <v>0</v>
      </c>
      <c r="I307" s="18">
        <f t="shared" si="50"/>
        <v>0</v>
      </c>
      <c r="J307" s="18">
        <f t="shared" si="50"/>
        <v>0</v>
      </c>
      <c r="K307" s="18">
        <f t="shared" si="51"/>
        <v>0</v>
      </c>
    </row>
    <row r="308" spans="1:11" x14ac:dyDescent="0.25">
      <c r="A308" s="2" t="s">
        <v>138</v>
      </c>
      <c r="B308" s="2">
        <v>131600</v>
      </c>
      <c r="C308" s="17">
        <v>2.69E-2</v>
      </c>
      <c r="D308" s="17">
        <f>+C308</f>
        <v>2.69E-2</v>
      </c>
      <c r="E308" s="18">
        <v>0</v>
      </c>
      <c r="F308" s="19">
        <f t="shared" si="47"/>
        <v>0</v>
      </c>
      <c r="G308" s="19">
        <f t="shared" si="48"/>
        <v>0</v>
      </c>
      <c r="H308" s="18">
        <f t="shared" si="49"/>
        <v>0</v>
      </c>
      <c r="I308" s="18">
        <f t="shared" si="50"/>
        <v>0</v>
      </c>
      <c r="J308" s="18">
        <f t="shared" si="50"/>
        <v>0</v>
      </c>
      <c r="K308" s="18">
        <f t="shared" si="51"/>
        <v>0</v>
      </c>
    </row>
    <row r="309" spans="1:11" x14ac:dyDescent="0.25">
      <c r="A309" s="2" t="s">
        <v>139</v>
      </c>
      <c r="B309" s="2">
        <v>131600</v>
      </c>
      <c r="C309" s="17">
        <v>2.69E-2</v>
      </c>
      <c r="D309" s="17">
        <f>+C309</f>
        <v>2.69E-2</v>
      </c>
      <c r="E309" s="18">
        <v>0</v>
      </c>
      <c r="F309" s="19">
        <f t="shared" si="47"/>
        <v>0</v>
      </c>
      <c r="G309" s="19">
        <f t="shared" si="48"/>
        <v>0</v>
      </c>
      <c r="H309" s="18">
        <f t="shared" si="49"/>
        <v>0</v>
      </c>
      <c r="I309" s="18">
        <f t="shared" si="50"/>
        <v>0</v>
      </c>
      <c r="J309" s="18">
        <f t="shared" si="50"/>
        <v>0</v>
      </c>
      <c r="K309" s="18">
        <f t="shared" si="51"/>
        <v>0</v>
      </c>
    </row>
    <row r="310" spans="1:11" x14ac:dyDescent="0.25">
      <c r="A310" s="2" t="s">
        <v>140</v>
      </c>
      <c r="B310" s="2">
        <v>131600</v>
      </c>
      <c r="C310" s="17">
        <v>4.8399999999999999E-2</v>
      </c>
      <c r="D310" s="17">
        <v>4.65E-2</v>
      </c>
      <c r="E310" s="18">
        <v>0</v>
      </c>
      <c r="F310" s="19">
        <f t="shared" si="47"/>
        <v>0</v>
      </c>
      <c r="G310" s="19">
        <f t="shared" si="48"/>
        <v>0</v>
      </c>
      <c r="H310" s="18">
        <f t="shared" si="49"/>
        <v>0</v>
      </c>
      <c r="I310" s="18">
        <f t="shared" si="50"/>
        <v>0</v>
      </c>
      <c r="J310" s="18">
        <f t="shared" si="50"/>
        <v>0</v>
      </c>
      <c r="K310" s="18">
        <f t="shared" si="51"/>
        <v>0</v>
      </c>
    </row>
    <row r="311" spans="1:11" x14ac:dyDescent="0.25">
      <c r="A311" s="2" t="s">
        <v>141</v>
      </c>
      <c r="B311" s="2">
        <v>131600</v>
      </c>
      <c r="C311" s="17">
        <v>0</v>
      </c>
      <c r="D311" s="17">
        <v>0</v>
      </c>
      <c r="E311" s="18">
        <v>224276.19999999998</v>
      </c>
      <c r="F311" s="19">
        <f t="shared" si="47"/>
        <v>0</v>
      </c>
      <c r="G311" s="19">
        <f t="shared" si="48"/>
        <v>0</v>
      </c>
      <c r="H311" s="18">
        <f t="shared" si="49"/>
        <v>0</v>
      </c>
      <c r="I311" s="18">
        <f t="shared" si="50"/>
        <v>0</v>
      </c>
      <c r="J311" s="18">
        <f t="shared" si="50"/>
        <v>0</v>
      </c>
      <c r="K311" s="18">
        <f t="shared" si="51"/>
        <v>0</v>
      </c>
    </row>
    <row r="312" spans="1:11" x14ac:dyDescent="0.25">
      <c r="A312" s="2" t="s">
        <v>142</v>
      </c>
      <c r="B312" s="2">
        <v>131600</v>
      </c>
      <c r="C312" s="17">
        <v>2.69E-2</v>
      </c>
      <c r="D312" s="17">
        <f>+C312</f>
        <v>2.69E-2</v>
      </c>
      <c r="E312" s="18">
        <v>67493.81</v>
      </c>
      <c r="F312" s="19">
        <f t="shared" si="47"/>
        <v>151.29862408333332</v>
      </c>
      <c r="G312" s="19">
        <f t="shared" si="48"/>
        <v>151.29862408333332</v>
      </c>
      <c r="H312" s="18">
        <f t="shared" si="49"/>
        <v>0</v>
      </c>
      <c r="I312" s="18">
        <f t="shared" si="50"/>
        <v>1815.5834889999999</v>
      </c>
      <c r="J312" s="18">
        <f t="shared" si="50"/>
        <v>1815.5834889999999</v>
      </c>
      <c r="K312" s="18">
        <f t="shared" si="51"/>
        <v>0</v>
      </c>
    </row>
    <row r="313" spans="1:11" x14ac:dyDescent="0.25">
      <c r="A313" s="2" t="s">
        <v>143</v>
      </c>
      <c r="B313" s="2">
        <v>131600</v>
      </c>
      <c r="C313" s="17">
        <v>4.2799999999999998E-2</v>
      </c>
      <c r="D313" s="17">
        <v>4.0500000000000001E-2</v>
      </c>
      <c r="E313" s="18">
        <v>787236.57</v>
      </c>
      <c r="F313" s="19">
        <f t="shared" si="47"/>
        <v>2807.8104330000001</v>
      </c>
      <c r="G313" s="19">
        <f t="shared" si="48"/>
        <v>2656.92342375</v>
      </c>
      <c r="H313" s="18">
        <f t="shared" si="49"/>
        <v>-150.88700925000012</v>
      </c>
      <c r="I313" s="18">
        <f t="shared" si="50"/>
        <v>33693.725195999999</v>
      </c>
      <c r="J313" s="18">
        <f t="shared" si="50"/>
        <v>31883.081084999998</v>
      </c>
      <c r="K313" s="18">
        <f t="shared" si="51"/>
        <v>-1810.6441110000014</v>
      </c>
    </row>
    <row r="314" spans="1:11" x14ac:dyDescent="0.25">
      <c r="A314" s="2" t="s">
        <v>144</v>
      </c>
      <c r="B314" s="2">
        <v>131600</v>
      </c>
      <c r="C314" s="17">
        <v>4.8399999999999999E-2</v>
      </c>
      <c r="D314" s="17">
        <v>4.65E-2</v>
      </c>
      <c r="E314" s="18">
        <v>16603886.760000002</v>
      </c>
      <c r="F314" s="19">
        <f t="shared" si="47"/>
        <v>66969.009932000001</v>
      </c>
      <c r="G314" s="19">
        <f t="shared" si="48"/>
        <v>64340.061195000009</v>
      </c>
      <c r="H314" s="18">
        <f t="shared" si="49"/>
        <v>-2628.9487369999915</v>
      </c>
      <c r="I314" s="18">
        <f t="shared" si="50"/>
        <v>803628.11918399995</v>
      </c>
      <c r="J314" s="18">
        <f t="shared" si="50"/>
        <v>772080.73434000008</v>
      </c>
      <c r="K314" s="18">
        <f t="shared" si="51"/>
        <v>-31547.384843999869</v>
      </c>
    </row>
    <row r="315" spans="1:11" x14ac:dyDescent="0.25">
      <c r="A315" s="2" t="s">
        <v>145</v>
      </c>
      <c r="B315" s="2">
        <v>131600</v>
      </c>
      <c r="C315" s="17">
        <v>5.4599999999999996E-2</v>
      </c>
      <c r="D315" s="17">
        <v>5.2900000000000003E-2</v>
      </c>
      <c r="E315" s="18">
        <v>43211.57</v>
      </c>
      <c r="F315" s="19">
        <f t="shared" si="47"/>
        <v>196.61264349999999</v>
      </c>
      <c r="G315" s="19">
        <f t="shared" si="48"/>
        <v>190.49100441666667</v>
      </c>
      <c r="H315" s="18">
        <f t="shared" si="49"/>
        <v>-6.1216390833333207</v>
      </c>
      <c r="I315" s="18">
        <f t="shared" si="50"/>
        <v>2359.3517219999999</v>
      </c>
      <c r="J315" s="18">
        <f t="shared" si="50"/>
        <v>2285.892053</v>
      </c>
      <c r="K315" s="18">
        <f t="shared" si="51"/>
        <v>-73.459668999999849</v>
      </c>
    </row>
    <row r="316" spans="1:11" x14ac:dyDescent="0.25">
      <c r="A316" s="2" t="s">
        <v>146</v>
      </c>
      <c r="B316" s="2">
        <v>131600</v>
      </c>
      <c r="C316" s="17">
        <v>3.1100000000000003E-2</v>
      </c>
      <c r="D316" s="17">
        <v>2.8500000000000001E-2</v>
      </c>
      <c r="E316" s="18">
        <v>3949997.1399999987</v>
      </c>
      <c r="F316" s="19">
        <f t="shared" si="47"/>
        <v>10237.075921166665</v>
      </c>
      <c r="G316" s="19">
        <f t="shared" si="48"/>
        <v>9381.2432074999979</v>
      </c>
      <c r="H316" s="18">
        <f t="shared" si="49"/>
        <v>-855.83271366666668</v>
      </c>
      <c r="I316" s="18">
        <f t="shared" si="50"/>
        <v>122844.91105399997</v>
      </c>
      <c r="J316" s="18">
        <f t="shared" si="50"/>
        <v>112574.91848999998</v>
      </c>
      <c r="K316" s="18">
        <f t="shared" si="51"/>
        <v>-10269.992563999986</v>
      </c>
    </row>
    <row r="317" spans="1:11" x14ac:dyDescent="0.25">
      <c r="A317" s="2" t="s">
        <v>147</v>
      </c>
      <c r="B317" s="2">
        <v>131600</v>
      </c>
      <c r="C317" s="17">
        <v>2.8199999999999999E-2</v>
      </c>
      <c r="D317" s="17">
        <v>2.52E-2</v>
      </c>
      <c r="E317" s="18">
        <v>5172041.3599999994</v>
      </c>
      <c r="F317" s="19">
        <f t="shared" si="47"/>
        <v>12154.297196</v>
      </c>
      <c r="G317" s="19">
        <f t="shared" si="48"/>
        <v>10861.286855999999</v>
      </c>
      <c r="H317" s="18">
        <f t="shared" si="49"/>
        <v>-1293.0103400000007</v>
      </c>
      <c r="I317" s="18">
        <f t="shared" si="50"/>
        <v>145851.56635199999</v>
      </c>
      <c r="J317" s="18">
        <f t="shared" si="50"/>
        <v>130335.44227199999</v>
      </c>
      <c r="K317" s="18">
        <f t="shared" si="51"/>
        <v>-15516.124080000009</v>
      </c>
    </row>
    <row r="318" spans="1:11" x14ac:dyDescent="0.25">
      <c r="A318" s="7" t="s">
        <v>262</v>
      </c>
      <c r="C318" s="17"/>
      <c r="D318" s="17"/>
      <c r="E318" s="20">
        <f t="shared" ref="E318:K318" si="52">SUBTOTAL(9,E289:E317)</f>
        <v>73838579.799999997</v>
      </c>
      <c r="F318" s="20">
        <f t="shared" si="52"/>
        <v>228398.37185475003</v>
      </c>
      <c r="G318" s="20">
        <f t="shared" si="52"/>
        <v>224828.64940475003</v>
      </c>
      <c r="H318" s="20">
        <f t="shared" si="52"/>
        <v>-3569.722449999992</v>
      </c>
      <c r="I318" s="20">
        <f t="shared" si="52"/>
        <v>2740780.4622570002</v>
      </c>
      <c r="J318" s="20">
        <f t="shared" si="52"/>
        <v>2697943.7928570006</v>
      </c>
      <c r="K318" s="20">
        <f t="shared" si="52"/>
        <v>-42836.669399999839</v>
      </c>
    </row>
    <row r="319" spans="1:11" x14ac:dyDescent="0.25">
      <c r="A319" s="7"/>
      <c r="C319" s="17"/>
      <c r="D319" s="17"/>
      <c r="E319" s="23"/>
      <c r="F319" s="23"/>
      <c r="G319" s="23"/>
      <c r="H319" s="23"/>
      <c r="I319" s="23"/>
      <c r="J319" s="23"/>
      <c r="K319" s="23"/>
    </row>
    <row r="320" spans="1:11" x14ac:dyDescent="0.25">
      <c r="C320" s="17"/>
      <c r="D320" s="17"/>
      <c r="E320" s="18"/>
      <c r="F320" s="19"/>
      <c r="G320" s="19"/>
      <c r="H320" s="18"/>
      <c r="I320" s="18"/>
      <c r="J320" s="18"/>
      <c r="K320" s="18"/>
    </row>
    <row r="321" spans="1:11" x14ac:dyDescent="0.25">
      <c r="A321" s="7" t="s">
        <v>149</v>
      </c>
      <c r="C321" s="17"/>
      <c r="D321" s="17"/>
      <c r="E321" s="22">
        <f t="shared" ref="E321:K321" si="53">SUBTOTAL(9,E27:E318)</f>
        <v>9250392185.7599964</v>
      </c>
      <c r="F321" s="22">
        <f t="shared" si="53"/>
        <v>30521555.479800142</v>
      </c>
      <c r="G321" s="22">
        <f t="shared" si="53"/>
        <v>30433611.838659994</v>
      </c>
      <c r="H321" s="22">
        <f t="shared" si="53"/>
        <v>-87943.64114013419</v>
      </c>
      <c r="I321" s="22">
        <f t="shared" si="53"/>
        <v>366258665.75760186</v>
      </c>
      <c r="J321" s="22">
        <f t="shared" si="53"/>
        <v>365203342.06392038</v>
      </c>
      <c r="K321" s="22">
        <f t="shared" si="53"/>
        <v>-1055323.6936816098</v>
      </c>
    </row>
    <row r="322" spans="1:11" x14ac:dyDescent="0.25">
      <c r="C322" s="17"/>
      <c r="D322" s="17"/>
      <c r="E322" s="18"/>
      <c r="F322" s="19"/>
      <c r="G322" s="19"/>
      <c r="H322" s="18"/>
      <c r="I322" s="18"/>
      <c r="J322" s="18"/>
      <c r="K322" s="18"/>
    </row>
    <row r="323" spans="1:11" x14ac:dyDescent="0.25">
      <c r="A323" s="7" t="s">
        <v>150</v>
      </c>
      <c r="C323" s="17"/>
      <c r="D323" s="17"/>
      <c r="E323" s="18"/>
      <c r="F323" s="19"/>
      <c r="G323" s="19"/>
      <c r="H323" s="18"/>
      <c r="I323" s="18"/>
      <c r="J323" s="18"/>
      <c r="K323" s="18"/>
    </row>
    <row r="324" spans="1:11" x14ac:dyDescent="0.25">
      <c r="A324" s="2" t="s">
        <v>710</v>
      </c>
      <c r="B324" s="2">
        <v>133010</v>
      </c>
      <c r="C324" s="17">
        <v>0</v>
      </c>
      <c r="D324" s="17">
        <v>0</v>
      </c>
      <c r="E324" s="18">
        <v>855636.47</v>
      </c>
      <c r="F324" s="19">
        <f t="shared" ref="F324:F341" si="54">E324*C324/12</f>
        <v>0</v>
      </c>
      <c r="G324" s="19">
        <f t="shared" ref="G324:G341" si="55">+E324*D324/12</f>
        <v>0</v>
      </c>
      <c r="H324" s="18">
        <f t="shared" ref="H324:H341" si="56">+G324-F324</f>
        <v>0</v>
      </c>
      <c r="I324" s="18">
        <f t="shared" ref="I324:J341" si="57">+F324*12</f>
        <v>0</v>
      </c>
      <c r="J324" s="18">
        <f t="shared" si="57"/>
        <v>0</v>
      </c>
      <c r="K324" s="18">
        <f t="shared" ref="K324:K341" si="58">+J324-I324</f>
        <v>0</v>
      </c>
    </row>
    <row r="325" spans="1:11" x14ac:dyDescent="0.25">
      <c r="A325" s="2" t="s">
        <v>455</v>
      </c>
      <c r="B325" s="2">
        <v>133020</v>
      </c>
      <c r="C325" s="17">
        <v>0</v>
      </c>
      <c r="D325" s="17">
        <v>0</v>
      </c>
      <c r="E325" s="18">
        <v>0.5</v>
      </c>
      <c r="F325" s="19">
        <f t="shared" si="54"/>
        <v>0</v>
      </c>
      <c r="G325" s="19">
        <f t="shared" si="55"/>
        <v>0</v>
      </c>
      <c r="H325" s="18">
        <f t="shared" si="56"/>
        <v>0</v>
      </c>
      <c r="I325" s="18">
        <f t="shared" si="57"/>
        <v>0</v>
      </c>
      <c r="J325" s="18">
        <f t="shared" si="57"/>
        <v>0</v>
      </c>
      <c r="K325" s="18">
        <f t="shared" si="58"/>
        <v>0</v>
      </c>
    </row>
    <row r="326" spans="1:11" x14ac:dyDescent="0.25">
      <c r="A326" s="2" t="s">
        <v>456</v>
      </c>
      <c r="B326" s="2">
        <v>133020</v>
      </c>
      <c r="C326" s="17">
        <v>0</v>
      </c>
      <c r="D326" s="17">
        <v>0</v>
      </c>
      <c r="E326" s="18">
        <v>6</v>
      </c>
      <c r="F326" s="19">
        <f t="shared" si="54"/>
        <v>0</v>
      </c>
      <c r="G326" s="19">
        <f t="shared" si="55"/>
        <v>0</v>
      </c>
      <c r="H326" s="18">
        <f t="shared" si="56"/>
        <v>0</v>
      </c>
      <c r="I326" s="18">
        <f t="shared" si="57"/>
        <v>0</v>
      </c>
      <c r="J326" s="18">
        <f t="shared" si="57"/>
        <v>0</v>
      </c>
      <c r="K326" s="18">
        <f t="shared" si="58"/>
        <v>0</v>
      </c>
    </row>
    <row r="327" spans="1:11" x14ac:dyDescent="0.25">
      <c r="A327" s="2" t="s">
        <v>711</v>
      </c>
      <c r="B327" s="2">
        <v>133100</v>
      </c>
      <c r="C327" s="17">
        <v>5.28E-2</v>
      </c>
      <c r="D327" s="17">
        <v>5.2699999999999997E-2</v>
      </c>
      <c r="E327" s="18">
        <v>4275194.05</v>
      </c>
      <c r="F327" s="19">
        <f t="shared" si="54"/>
        <v>18810.85382</v>
      </c>
      <c r="G327" s="19">
        <f t="shared" si="55"/>
        <v>18775.227202916667</v>
      </c>
      <c r="H327" s="18">
        <f t="shared" si="56"/>
        <v>-35.626617083333258</v>
      </c>
      <c r="I327" s="18">
        <f t="shared" si="57"/>
        <v>225730.24583999999</v>
      </c>
      <c r="J327" s="18">
        <f t="shared" si="57"/>
        <v>225302.72643500002</v>
      </c>
      <c r="K327" s="18">
        <f t="shared" si="58"/>
        <v>-427.51940499996999</v>
      </c>
    </row>
    <row r="328" spans="1:11" x14ac:dyDescent="0.25">
      <c r="A328" s="2" t="s">
        <v>151</v>
      </c>
      <c r="B328" s="2">
        <v>133100</v>
      </c>
      <c r="C328" s="17">
        <v>1.5800000000000002E-2</v>
      </c>
      <c r="D328" s="17">
        <v>1.7500000000000002E-2</v>
      </c>
      <c r="E328" s="18">
        <v>28698.29</v>
      </c>
      <c r="F328" s="19">
        <f t="shared" si="54"/>
        <v>37.786081833333334</v>
      </c>
      <c r="G328" s="19">
        <f t="shared" si="55"/>
        <v>41.851672916666672</v>
      </c>
      <c r="H328" s="18">
        <f t="shared" si="56"/>
        <v>4.065591083333338</v>
      </c>
      <c r="I328" s="18">
        <f t="shared" si="57"/>
        <v>453.43298200000004</v>
      </c>
      <c r="J328" s="18">
        <f t="shared" si="57"/>
        <v>502.22007500000007</v>
      </c>
      <c r="K328" s="18">
        <f t="shared" si="58"/>
        <v>48.787093000000027</v>
      </c>
    </row>
    <row r="329" spans="1:11" x14ac:dyDescent="0.25">
      <c r="A329" s="2" t="s">
        <v>152</v>
      </c>
      <c r="B329" s="2">
        <v>133100</v>
      </c>
      <c r="C329" s="17">
        <v>4.3300000000000005E-2</v>
      </c>
      <c r="D329" s="17">
        <v>4.4200000000000003E-2</v>
      </c>
      <c r="E329" s="18">
        <v>23460942.539999999</v>
      </c>
      <c r="F329" s="19">
        <f t="shared" si="54"/>
        <v>84654.900998500016</v>
      </c>
      <c r="G329" s="19">
        <f t="shared" si="55"/>
        <v>86414.471688999998</v>
      </c>
      <c r="H329" s="18">
        <f t="shared" si="56"/>
        <v>1759.5706904999824</v>
      </c>
      <c r="I329" s="18">
        <f t="shared" si="57"/>
        <v>1015858.8119820002</v>
      </c>
      <c r="J329" s="18">
        <f t="shared" si="57"/>
        <v>1036973.660268</v>
      </c>
      <c r="K329" s="18">
        <f t="shared" si="58"/>
        <v>21114.848285999731</v>
      </c>
    </row>
    <row r="330" spans="1:11" x14ac:dyDescent="0.25">
      <c r="A330" s="2" t="s">
        <v>712</v>
      </c>
      <c r="B330" s="2">
        <v>133200</v>
      </c>
      <c r="C330" s="17">
        <v>3.3700000000000001E-2</v>
      </c>
      <c r="D330" s="17">
        <v>3.3700000000000001E-2</v>
      </c>
      <c r="E330" s="18">
        <v>26779582.239999998</v>
      </c>
      <c r="F330" s="19">
        <f t="shared" si="54"/>
        <v>75205.99345733333</v>
      </c>
      <c r="G330" s="19">
        <f t="shared" si="55"/>
        <v>75205.99345733333</v>
      </c>
      <c r="H330" s="18">
        <f t="shared" si="56"/>
        <v>0</v>
      </c>
      <c r="I330" s="18">
        <f t="shared" si="57"/>
        <v>902471.92148799996</v>
      </c>
      <c r="J330" s="18">
        <f t="shared" si="57"/>
        <v>902471.92148799996</v>
      </c>
      <c r="K330" s="18">
        <f t="shared" si="58"/>
        <v>0</v>
      </c>
    </row>
    <row r="331" spans="1:11" x14ac:dyDescent="0.25">
      <c r="A331" s="2" t="s">
        <v>153</v>
      </c>
      <c r="B331" s="2">
        <v>133200</v>
      </c>
      <c r="C331" s="17">
        <v>4.5699999999999998E-2</v>
      </c>
      <c r="D331" s="17">
        <v>4.5699999999999998E-2</v>
      </c>
      <c r="E331" s="18">
        <v>16628650.559999999</v>
      </c>
      <c r="F331" s="19">
        <f t="shared" si="54"/>
        <v>63327.444215999996</v>
      </c>
      <c r="G331" s="19">
        <f t="shared" si="55"/>
        <v>63327.444215999996</v>
      </c>
      <c r="H331" s="18">
        <f t="shared" si="56"/>
        <v>0</v>
      </c>
      <c r="I331" s="18">
        <f t="shared" si="57"/>
        <v>759929.33059199993</v>
      </c>
      <c r="J331" s="18">
        <f t="shared" si="57"/>
        <v>759929.33059199993</v>
      </c>
      <c r="K331" s="18">
        <f t="shared" si="58"/>
        <v>0</v>
      </c>
    </row>
    <row r="332" spans="1:11" x14ac:dyDescent="0.25">
      <c r="A332" s="2" t="s">
        <v>713</v>
      </c>
      <c r="B332" s="2">
        <v>133300</v>
      </c>
      <c r="C332" s="17">
        <v>4.9099999999999998E-2</v>
      </c>
      <c r="D332" s="17">
        <v>4.9099999999999998E-2</v>
      </c>
      <c r="E332" s="18">
        <v>14788493.479999999</v>
      </c>
      <c r="F332" s="19">
        <f t="shared" si="54"/>
        <v>60509.585822333327</v>
      </c>
      <c r="G332" s="19">
        <f t="shared" si="55"/>
        <v>60509.585822333327</v>
      </c>
      <c r="H332" s="18">
        <f t="shared" si="56"/>
        <v>0</v>
      </c>
      <c r="I332" s="18">
        <f t="shared" si="57"/>
        <v>726115.02986799995</v>
      </c>
      <c r="J332" s="18">
        <f t="shared" si="57"/>
        <v>726115.02986799995</v>
      </c>
      <c r="K332" s="18">
        <f t="shared" si="58"/>
        <v>0</v>
      </c>
    </row>
    <row r="333" spans="1:11" x14ac:dyDescent="0.25">
      <c r="A333" s="2" t="s">
        <v>154</v>
      </c>
      <c r="B333" s="2">
        <v>133300</v>
      </c>
      <c r="C333" s="17">
        <v>3.8100000000000002E-2</v>
      </c>
      <c r="D333" s="17">
        <v>3.95E-2</v>
      </c>
      <c r="E333" s="18">
        <v>114766367.66999999</v>
      </c>
      <c r="F333" s="19">
        <f t="shared" si="54"/>
        <v>364383.21735224995</v>
      </c>
      <c r="G333" s="19">
        <f t="shared" si="55"/>
        <v>377772.6269137499</v>
      </c>
      <c r="H333" s="18">
        <f t="shared" si="56"/>
        <v>13389.409561499953</v>
      </c>
      <c r="I333" s="18">
        <f t="shared" si="57"/>
        <v>4372598.6082269996</v>
      </c>
      <c r="J333" s="18">
        <f t="shared" si="57"/>
        <v>4533271.5229649991</v>
      </c>
      <c r="K333" s="18">
        <f t="shared" si="58"/>
        <v>160672.91473799944</v>
      </c>
    </row>
    <row r="334" spans="1:11" x14ac:dyDescent="0.25">
      <c r="A334" s="2" t="s">
        <v>714</v>
      </c>
      <c r="B334" s="2">
        <v>133400</v>
      </c>
      <c r="C334" s="17">
        <v>3.78E-2</v>
      </c>
      <c r="D334" s="17">
        <v>3.61E-2</v>
      </c>
      <c r="E334" s="18">
        <v>1416845.2799999998</v>
      </c>
      <c r="F334" s="19">
        <f t="shared" si="54"/>
        <v>4463.0626319999992</v>
      </c>
      <c r="G334" s="19">
        <f t="shared" si="55"/>
        <v>4262.3428839999997</v>
      </c>
      <c r="H334" s="18">
        <f t="shared" si="56"/>
        <v>-200.71974799999953</v>
      </c>
      <c r="I334" s="18">
        <f t="shared" si="57"/>
        <v>53556.751583999991</v>
      </c>
      <c r="J334" s="18">
        <f t="shared" si="57"/>
        <v>51148.114607999996</v>
      </c>
      <c r="K334" s="18">
        <f t="shared" si="58"/>
        <v>-2408.6369759999943</v>
      </c>
    </row>
    <row r="335" spans="1:11" x14ac:dyDescent="0.25">
      <c r="A335" s="2" t="s">
        <v>155</v>
      </c>
      <c r="B335" s="2">
        <v>133400</v>
      </c>
      <c r="C335" s="17">
        <v>3.8199999999999998E-2</v>
      </c>
      <c r="D335" s="17">
        <v>3.9199999999999999E-2</v>
      </c>
      <c r="E335" s="18">
        <v>7479165.629999999</v>
      </c>
      <c r="F335" s="19">
        <f t="shared" si="54"/>
        <v>23808.677255499995</v>
      </c>
      <c r="G335" s="19">
        <f t="shared" si="55"/>
        <v>24431.941057999997</v>
      </c>
      <c r="H335" s="18">
        <f t="shared" si="56"/>
        <v>623.26380250000147</v>
      </c>
      <c r="I335" s="18">
        <f t="shared" si="57"/>
        <v>285704.12706599996</v>
      </c>
      <c r="J335" s="18">
        <f t="shared" si="57"/>
        <v>293183.29269599996</v>
      </c>
      <c r="K335" s="18">
        <f t="shared" si="58"/>
        <v>7479.1656300000031</v>
      </c>
    </row>
    <row r="336" spans="1:11" x14ac:dyDescent="0.25">
      <c r="A336" s="2" t="s">
        <v>715</v>
      </c>
      <c r="B336" s="2">
        <v>133500</v>
      </c>
      <c r="C336" s="17">
        <v>4.5100000000000001E-2</v>
      </c>
      <c r="D336" s="17">
        <v>4.5100000000000001E-2</v>
      </c>
      <c r="E336" s="18">
        <v>683931.42</v>
      </c>
      <c r="F336" s="19">
        <f t="shared" si="54"/>
        <v>2570.4422535000003</v>
      </c>
      <c r="G336" s="19">
        <f t="shared" si="55"/>
        <v>2570.4422535000003</v>
      </c>
      <c r="H336" s="18">
        <f t="shared" si="56"/>
        <v>0</v>
      </c>
      <c r="I336" s="18">
        <f t="shared" si="57"/>
        <v>30845.307042000004</v>
      </c>
      <c r="J336" s="18">
        <f t="shared" si="57"/>
        <v>30845.307042000004</v>
      </c>
      <c r="K336" s="18">
        <f t="shared" si="58"/>
        <v>0</v>
      </c>
    </row>
    <row r="337" spans="1:11" x14ac:dyDescent="0.25">
      <c r="A337" s="2" t="s">
        <v>156</v>
      </c>
      <c r="B337" s="2">
        <v>133500</v>
      </c>
      <c r="C337" s="17">
        <v>3.44E-2</v>
      </c>
      <c r="D337" s="17">
        <v>3.9699999999999999E-2</v>
      </c>
      <c r="E337" s="18">
        <v>3782.01</v>
      </c>
      <c r="F337" s="19">
        <f t="shared" si="54"/>
        <v>10.841762000000001</v>
      </c>
      <c r="G337" s="19">
        <f t="shared" si="55"/>
        <v>12.512149750000001</v>
      </c>
      <c r="H337" s="18">
        <f t="shared" si="56"/>
        <v>1.6703877499999997</v>
      </c>
      <c r="I337" s="18">
        <f t="shared" si="57"/>
        <v>130.10114400000001</v>
      </c>
      <c r="J337" s="18">
        <f t="shared" si="57"/>
        <v>150.14579700000002</v>
      </c>
      <c r="K337" s="18">
        <f t="shared" si="58"/>
        <v>20.044653000000011</v>
      </c>
    </row>
    <row r="338" spans="1:11" x14ac:dyDescent="0.25">
      <c r="A338" s="2" t="s">
        <v>157</v>
      </c>
      <c r="B338" s="2">
        <v>133500</v>
      </c>
      <c r="C338" s="17">
        <v>3.4499999999999996E-2</v>
      </c>
      <c r="D338" s="17">
        <v>3.7600000000000001E-2</v>
      </c>
      <c r="E338" s="18">
        <v>362315.35000000003</v>
      </c>
      <c r="F338" s="19">
        <f t="shared" si="54"/>
        <v>1041.6566312499999</v>
      </c>
      <c r="G338" s="19">
        <f t="shared" si="55"/>
        <v>1135.2547633333336</v>
      </c>
      <c r="H338" s="18">
        <f t="shared" si="56"/>
        <v>93.598132083333667</v>
      </c>
      <c r="I338" s="18">
        <f t="shared" si="57"/>
        <v>12499.879574999999</v>
      </c>
      <c r="J338" s="18">
        <f t="shared" si="57"/>
        <v>13623.057160000004</v>
      </c>
      <c r="K338" s="18">
        <f t="shared" si="58"/>
        <v>1123.1775850000049</v>
      </c>
    </row>
    <row r="339" spans="1:11" x14ac:dyDescent="0.25">
      <c r="A339" s="2" t="s">
        <v>716</v>
      </c>
      <c r="B339" s="2">
        <v>133600</v>
      </c>
      <c r="C339" s="17">
        <v>3.6199999999999996E-2</v>
      </c>
      <c r="D339" s="17">
        <v>3.6200000000000003E-2</v>
      </c>
      <c r="E339" s="18">
        <v>190033.00000000003</v>
      </c>
      <c r="F339" s="19">
        <f t="shared" si="54"/>
        <v>573.26621666666676</v>
      </c>
      <c r="G339" s="19">
        <f t="shared" si="55"/>
        <v>573.26621666666676</v>
      </c>
      <c r="H339" s="18">
        <f t="shared" si="56"/>
        <v>0</v>
      </c>
      <c r="I339" s="18">
        <f t="shared" si="57"/>
        <v>6879.1946000000007</v>
      </c>
      <c r="J339" s="18">
        <f t="shared" si="57"/>
        <v>6879.1946000000007</v>
      </c>
      <c r="K339" s="18">
        <f t="shared" si="58"/>
        <v>0</v>
      </c>
    </row>
    <row r="340" spans="1:11" x14ac:dyDescent="0.25">
      <c r="A340" s="2" t="s">
        <v>158</v>
      </c>
      <c r="B340" s="2">
        <v>133600</v>
      </c>
      <c r="C340" s="17">
        <v>0</v>
      </c>
      <c r="D340" s="17">
        <v>0</v>
      </c>
      <c r="E340" s="18">
        <v>1133.98</v>
      </c>
      <c r="F340" s="19">
        <f t="shared" si="54"/>
        <v>0</v>
      </c>
      <c r="G340" s="19">
        <f t="shared" si="55"/>
        <v>0</v>
      </c>
      <c r="H340" s="18">
        <f t="shared" si="56"/>
        <v>0</v>
      </c>
      <c r="I340" s="18">
        <f t="shared" si="57"/>
        <v>0</v>
      </c>
      <c r="J340" s="18">
        <f t="shared" si="57"/>
        <v>0</v>
      </c>
      <c r="K340" s="18">
        <f t="shared" si="58"/>
        <v>0</v>
      </c>
    </row>
    <row r="341" spans="1:11" x14ac:dyDescent="0.25">
      <c r="A341" s="2" t="s">
        <v>159</v>
      </c>
      <c r="B341" s="2">
        <v>133600</v>
      </c>
      <c r="C341" s="17">
        <v>4.9300000000000004E-2</v>
      </c>
      <c r="D341" s="17">
        <v>5.67E-2</v>
      </c>
      <c r="E341" s="18">
        <v>101152.47</v>
      </c>
      <c r="F341" s="19">
        <f t="shared" si="54"/>
        <v>415.56806425000008</v>
      </c>
      <c r="G341" s="19">
        <f t="shared" si="55"/>
        <v>477.94542075000004</v>
      </c>
      <c r="H341" s="18">
        <f t="shared" si="56"/>
        <v>62.377356499999962</v>
      </c>
      <c r="I341" s="18">
        <f t="shared" si="57"/>
        <v>4986.8167710000007</v>
      </c>
      <c r="J341" s="18">
        <f t="shared" si="57"/>
        <v>5735.3450490000005</v>
      </c>
      <c r="K341" s="18">
        <f t="shared" si="58"/>
        <v>748.52827799999977</v>
      </c>
    </row>
    <row r="342" spans="1:11" x14ac:dyDescent="0.25">
      <c r="A342" s="7" t="s">
        <v>160</v>
      </c>
      <c r="C342" s="17"/>
      <c r="D342" s="17"/>
      <c r="E342" s="20">
        <f>SUBTOTAL(9,E324:E341)</f>
        <v>211821930.93999994</v>
      </c>
      <c r="F342" s="20">
        <f t="shared" ref="F342:K342" si="59">SUBTOTAL(9,F324:F341)</f>
        <v>699813.2965634166</v>
      </c>
      <c r="G342" s="20">
        <f t="shared" si="59"/>
        <v>715510.90572024998</v>
      </c>
      <c r="H342" s="20">
        <f t="shared" si="59"/>
        <v>15697.609156833272</v>
      </c>
      <c r="I342" s="20">
        <f t="shared" si="59"/>
        <v>8397759.5587610006</v>
      </c>
      <c r="J342" s="20">
        <f t="shared" si="59"/>
        <v>8586130.868642997</v>
      </c>
      <c r="K342" s="20">
        <f t="shared" si="59"/>
        <v>188371.30988199919</v>
      </c>
    </row>
    <row r="343" spans="1:11" x14ac:dyDescent="0.25">
      <c r="C343" s="17"/>
      <c r="D343" s="17"/>
      <c r="E343" s="18"/>
      <c r="F343" s="19"/>
      <c r="G343" s="19"/>
      <c r="H343" s="18"/>
      <c r="I343" s="18"/>
      <c r="J343" s="18"/>
      <c r="K343" s="18"/>
    </row>
    <row r="344" spans="1:11" x14ac:dyDescent="0.25">
      <c r="A344" s="7" t="s">
        <v>161</v>
      </c>
      <c r="C344" s="17"/>
      <c r="D344" s="17"/>
      <c r="E344" s="18"/>
      <c r="F344" s="19"/>
      <c r="G344" s="19"/>
      <c r="H344" s="18"/>
      <c r="I344" s="18"/>
      <c r="J344" s="18"/>
      <c r="K344" s="18"/>
    </row>
    <row r="345" spans="1:11" x14ac:dyDescent="0.25">
      <c r="C345" s="17"/>
      <c r="D345" s="17"/>
      <c r="E345" s="18"/>
      <c r="F345" s="19"/>
      <c r="G345" s="19"/>
      <c r="H345" s="18"/>
      <c r="I345" s="18"/>
      <c r="J345" s="18"/>
      <c r="K345" s="18"/>
    </row>
    <row r="346" spans="1:11" x14ac:dyDescent="0.25">
      <c r="A346" s="7" t="s">
        <v>717</v>
      </c>
      <c r="C346" s="17"/>
      <c r="D346" s="17"/>
      <c r="E346" s="18"/>
      <c r="F346" s="19"/>
      <c r="G346" s="19"/>
      <c r="H346" s="18"/>
      <c r="I346" s="18"/>
      <c r="J346" s="18"/>
      <c r="K346" s="18"/>
    </row>
    <row r="347" spans="1:11" x14ac:dyDescent="0.25">
      <c r="A347" s="2" t="s">
        <v>477</v>
      </c>
      <c r="B347" s="2">
        <v>134010</v>
      </c>
      <c r="C347" s="17">
        <v>0</v>
      </c>
      <c r="D347" s="17">
        <v>0</v>
      </c>
      <c r="E347" s="18">
        <v>0</v>
      </c>
      <c r="F347" s="19">
        <f>E347*C347/12</f>
        <v>0</v>
      </c>
      <c r="G347" s="19">
        <f>+E347*D347/12</f>
        <v>0</v>
      </c>
      <c r="H347" s="18">
        <f t="shared" ref="H347" si="60">+G347-F347</f>
        <v>0</v>
      </c>
      <c r="I347" s="18">
        <f t="shared" ref="I347:J347" si="61">+F347*12</f>
        <v>0</v>
      </c>
      <c r="J347" s="18">
        <f t="shared" si="61"/>
        <v>0</v>
      </c>
      <c r="K347" s="18">
        <f t="shared" ref="K347" si="62">+J347-I347</f>
        <v>0</v>
      </c>
    </row>
    <row r="348" spans="1:11" x14ac:dyDescent="0.25">
      <c r="A348" s="2" t="s">
        <v>718</v>
      </c>
      <c r="B348" s="2">
        <v>134010</v>
      </c>
      <c r="C348" s="17">
        <v>1.0800000000000001E-2</v>
      </c>
      <c r="D348" s="17">
        <v>1.0800000000000001E-2</v>
      </c>
      <c r="E348" s="18">
        <v>176409.31</v>
      </c>
      <c r="F348" s="19">
        <f>E348*$C348/12</f>
        <v>158.76837900000001</v>
      </c>
      <c r="G348" s="19">
        <f>+E348*D348/12</f>
        <v>158.76837900000001</v>
      </c>
      <c r="H348" s="18">
        <f>+G348-F348</f>
        <v>0</v>
      </c>
      <c r="I348" s="18">
        <f>+F348*12</f>
        <v>1905.2205480000002</v>
      </c>
      <c r="J348" s="18">
        <f>+G348*12</f>
        <v>1905.2205480000002</v>
      </c>
      <c r="K348" s="18">
        <f>+J348-I348</f>
        <v>0</v>
      </c>
    </row>
    <row r="349" spans="1:11" x14ac:dyDescent="0.25">
      <c r="A349" s="2" t="s">
        <v>719</v>
      </c>
      <c r="B349" s="2">
        <v>134010</v>
      </c>
      <c r="C349" s="17">
        <v>0</v>
      </c>
      <c r="D349" s="17">
        <v>0</v>
      </c>
      <c r="E349" s="18">
        <v>0</v>
      </c>
      <c r="F349" s="19">
        <f>E349*$C349/12</f>
        <v>0</v>
      </c>
      <c r="G349" s="19">
        <f>+E349*D349/12</f>
        <v>0</v>
      </c>
      <c r="H349" s="18">
        <f>+G349-F349</f>
        <v>0</v>
      </c>
      <c r="I349" s="18">
        <f>+F349*12</f>
        <v>0</v>
      </c>
      <c r="J349" s="18">
        <f>+G349*12</f>
        <v>0</v>
      </c>
      <c r="K349" s="18">
        <f>+J349-I349</f>
        <v>0</v>
      </c>
    </row>
    <row r="350" spans="1:11" x14ac:dyDescent="0.25">
      <c r="A350" s="7" t="s">
        <v>720</v>
      </c>
      <c r="C350" s="17"/>
      <c r="D350" s="17"/>
      <c r="E350" s="20">
        <f>SUBTOTAL(9,E347:E349)</f>
        <v>176409.31</v>
      </c>
      <c r="F350" s="20">
        <f t="shared" ref="F350:K350" si="63">SUBTOTAL(9,F347:F349)</f>
        <v>158.76837900000001</v>
      </c>
      <c r="G350" s="20">
        <f t="shared" si="63"/>
        <v>158.76837900000001</v>
      </c>
      <c r="H350" s="20">
        <f t="shared" si="63"/>
        <v>0</v>
      </c>
      <c r="I350" s="20">
        <f t="shared" si="63"/>
        <v>1905.2205480000002</v>
      </c>
      <c r="J350" s="20">
        <f t="shared" si="63"/>
        <v>1905.2205480000002</v>
      </c>
      <c r="K350" s="20">
        <f t="shared" si="63"/>
        <v>0</v>
      </c>
    </row>
    <row r="351" spans="1:11" x14ac:dyDescent="0.25">
      <c r="C351" s="17"/>
      <c r="D351" s="17"/>
      <c r="E351" s="18"/>
      <c r="F351" s="19"/>
      <c r="G351" s="19"/>
      <c r="H351" s="18"/>
      <c r="I351" s="18"/>
      <c r="J351" s="18"/>
      <c r="K351" s="18"/>
    </row>
    <row r="352" spans="1:11" x14ac:dyDescent="0.25">
      <c r="A352" s="7" t="s">
        <v>17</v>
      </c>
      <c r="C352" s="17"/>
      <c r="D352" s="17"/>
      <c r="E352" s="18"/>
      <c r="F352" s="19"/>
      <c r="G352" s="19"/>
      <c r="H352" s="18"/>
      <c r="I352" s="18"/>
      <c r="J352" s="18"/>
      <c r="K352" s="18"/>
    </row>
    <row r="353" spans="1:11" x14ac:dyDescent="0.25">
      <c r="A353" s="2" t="s">
        <v>721</v>
      </c>
      <c r="B353" s="2">
        <v>134100</v>
      </c>
      <c r="C353" s="17">
        <v>2.75E-2</v>
      </c>
      <c r="D353" s="17">
        <v>2.53E-2</v>
      </c>
      <c r="E353" s="18">
        <v>51150416.599999994</v>
      </c>
      <c r="F353" s="19">
        <f t="shared" ref="F353:F382" si="64">E353*C353/12</f>
        <v>117219.70470833332</v>
      </c>
      <c r="G353" s="19">
        <f t="shared" ref="G353:G382" si="65">+E353*D353/12</f>
        <v>107842.12833166665</v>
      </c>
      <c r="H353" s="18">
        <f t="shared" ref="H353:H382" si="66">+G353-F353</f>
        <v>-9377.5763766666641</v>
      </c>
      <c r="I353" s="18">
        <f t="shared" ref="I353:J382" si="67">+F353*12</f>
        <v>1406636.4564999999</v>
      </c>
      <c r="J353" s="18">
        <f t="shared" si="67"/>
        <v>1294105.5399799999</v>
      </c>
      <c r="K353" s="18">
        <f t="shared" ref="K353:K382" si="68">+J353-I353</f>
        <v>-112530.91651999997</v>
      </c>
    </row>
    <row r="354" spans="1:11" x14ac:dyDescent="0.25">
      <c r="A354" s="2" t="s">
        <v>722</v>
      </c>
      <c r="B354" s="2">
        <v>134100</v>
      </c>
      <c r="C354" s="17">
        <v>1.5799999999999998E-2</v>
      </c>
      <c r="D354" s="17">
        <v>1.54E-2</v>
      </c>
      <c r="E354" s="18">
        <v>1865718.2</v>
      </c>
      <c r="F354" s="19">
        <f t="shared" si="64"/>
        <v>2456.5289633333327</v>
      </c>
      <c r="G354" s="19">
        <f t="shared" si="65"/>
        <v>2394.3383566666666</v>
      </c>
      <c r="H354" s="18">
        <f t="shared" si="66"/>
        <v>-62.190606666666099</v>
      </c>
      <c r="I354" s="18">
        <f t="shared" si="67"/>
        <v>29478.347559999995</v>
      </c>
      <c r="J354" s="18">
        <f t="shared" si="67"/>
        <v>28732.060279999998</v>
      </c>
      <c r="K354" s="18">
        <f t="shared" si="68"/>
        <v>-746.28727999999683</v>
      </c>
    </row>
    <row r="355" spans="1:11" x14ac:dyDescent="0.25">
      <c r="A355" s="2" t="s">
        <v>723</v>
      </c>
      <c r="B355" s="2">
        <v>134100</v>
      </c>
      <c r="C355" s="17">
        <v>1.06E-2</v>
      </c>
      <c r="D355" s="17">
        <v>1.04E-2</v>
      </c>
      <c r="E355" s="18">
        <v>1919015.13</v>
      </c>
      <c r="F355" s="19">
        <f t="shared" si="64"/>
        <v>1695.1300314999999</v>
      </c>
      <c r="G355" s="19">
        <f t="shared" si="65"/>
        <v>1663.1464459999997</v>
      </c>
      <c r="H355" s="18">
        <f t="shared" si="66"/>
        <v>-31.983585500000117</v>
      </c>
      <c r="I355" s="18">
        <f t="shared" si="67"/>
        <v>20341.560377999998</v>
      </c>
      <c r="J355" s="18">
        <f t="shared" si="67"/>
        <v>19957.757351999997</v>
      </c>
      <c r="K355" s="18">
        <f t="shared" si="68"/>
        <v>-383.80302600000141</v>
      </c>
    </row>
    <row r="356" spans="1:11" x14ac:dyDescent="0.25">
      <c r="A356" s="2" t="s">
        <v>724</v>
      </c>
      <c r="B356" s="2">
        <v>134100</v>
      </c>
      <c r="C356" s="17">
        <v>2.4999999999999998E-2</v>
      </c>
      <c r="D356" s="17">
        <v>2.5999999999999999E-2</v>
      </c>
      <c r="E356" s="18">
        <v>1058057.1599999999</v>
      </c>
      <c r="F356" s="19">
        <f t="shared" si="64"/>
        <v>2204.2857499999996</v>
      </c>
      <c r="G356" s="19">
        <f t="shared" si="65"/>
        <v>2292.4571799999999</v>
      </c>
      <c r="H356" s="18">
        <f t="shared" si="66"/>
        <v>88.171430000000328</v>
      </c>
      <c r="I356" s="18">
        <f t="shared" si="67"/>
        <v>26451.428999999996</v>
      </c>
      <c r="J356" s="18">
        <f t="shared" si="67"/>
        <v>27509.48616</v>
      </c>
      <c r="K356" s="18">
        <f t="shared" si="68"/>
        <v>1058.0571600000039</v>
      </c>
    </row>
    <row r="357" spans="1:11" x14ac:dyDescent="0.25">
      <c r="A357" s="2" t="s">
        <v>725</v>
      </c>
      <c r="B357" s="2">
        <v>134100</v>
      </c>
      <c r="C357" s="17">
        <v>2.4399999999999998E-2</v>
      </c>
      <c r="D357" s="17">
        <v>2.5399999999999999E-2</v>
      </c>
      <c r="E357" s="18">
        <v>215984.16</v>
      </c>
      <c r="F357" s="19">
        <f t="shared" si="64"/>
        <v>439.16779199999996</v>
      </c>
      <c r="G357" s="19">
        <f t="shared" si="65"/>
        <v>457.16647199999994</v>
      </c>
      <c r="H357" s="18">
        <f t="shared" si="66"/>
        <v>17.998679999999979</v>
      </c>
      <c r="I357" s="18">
        <f t="shared" si="67"/>
        <v>5270.0135039999996</v>
      </c>
      <c r="J357" s="18">
        <f t="shared" si="67"/>
        <v>5485.9976639999995</v>
      </c>
      <c r="K357" s="18">
        <f t="shared" si="68"/>
        <v>215.98415999999997</v>
      </c>
    </row>
    <row r="358" spans="1:11" x14ac:dyDescent="0.25">
      <c r="A358" s="2" t="s">
        <v>726</v>
      </c>
      <c r="B358" s="2">
        <v>134100</v>
      </c>
      <c r="C358" s="17">
        <v>1.67E-2</v>
      </c>
      <c r="D358" s="17">
        <v>1.6500000000000001E-2</v>
      </c>
      <c r="E358" s="18">
        <v>555992.76</v>
      </c>
      <c r="F358" s="19">
        <f t="shared" si="64"/>
        <v>773.75659099999996</v>
      </c>
      <c r="G358" s="19">
        <f t="shared" si="65"/>
        <v>764.49004500000001</v>
      </c>
      <c r="H358" s="18">
        <f t="shared" si="66"/>
        <v>-9.2665459999999484</v>
      </c>
      <c r="I358" s="18">
        <f t="shared" si="67"/>
        <v>9285.0790919999999</v>
      </c>
      <c r="J358" s="18">
        <f t="shared" si="67"/>
        <v>9173.8805400000001</v>
      </c>
      <c r="K358" s="18">
        <f t="shared" si="68"/>
        <v>-111.19855199999984</v>
      </c>
    </row>
    <row r="359" spans="1:11" x14ac:dyDescent="0.25">
      <c r="A359" s="2" t="s">
        <v>727</v>
      </c>
      <c r="B359" s="2">
        <v>134100</v>
      </c>
      <c r="C359" s="17">
        <v>2.9500000000000002E-2</v>
      </c>
      <c r="D359" s="17">
        <v>2.9100000000000001E-2</v>
      </c>
      <c r="E359" s="18">
        <v>2733269.79</v>
      </c>
      <c r="F359" s="19">
        <f t="shared" si="64"/>
        <v>6719.2882337500005</v>
      </c>
      <c r="G359" s="19">
        <f t="shared" si="65"/>
        <v>6628.1792407499997</v>
      </c>
      <c r="H359" s="18">
        <f t="shared" si="66"/>
        <v>-91.108993000000737</v>
      </c>
      <c r="I359" s="18">
        <f t="shared" si="67"/>
        <v>80631.458805000002</v>
      </c>
      <c r="J359" s="18">
        <f t="shared" si="67"/>
        <v>79538.150888999997</v>
      </c>
      <c r="K359" s="18">
        <f t="shared" si="68"/>
        <v>-1093.3079160000052</v>
      </c>
    </row>
    <row r="360" spans="1:11" x14ac:dyDescent="0.25">
      <c r="A360" s="2" t="s">
        <v>728</v>
      </c>
      <c r="B360" s="2">
        <v>134100</v>
      </c>
      <c r="C360" s="17">
        <v>1.5699999999999999E-2</v>
      </c>
      <c r="D360" s="17">
        <v>1.5299999999999999E-2</v>
      </c>
      <c r="E360" s="18">
        <v>4660156.04</v>
      </c>
      <c r="F360" s="19">
        <f t="shared" si="64"/>
        <v>6097.0374856666667</v>
      </c>
      <c r="G360" s="19">
        <f t="shared" si="65"/>
        <v>5941.6989509999994</v>
      </c>
      <c r="H360" s="18">
        <f t="shared" si="66"/>
        <v>-155.33853466666733</v>
      </c>
      <c r="I360" s="18">
        <f t="shared" si="67"/>
        <v>73164.449827999997</v>
      </c>
      <c r="J360" s="18">
        <f t="shared" si="67"/>
        <v>71300.387411999996</v>
      </c>
      <c r="K360" s="18">
        <f t="shared" si="68"/>
        <v>-1864.0624160000007</v>
      </c>
    </row>
    <row r="361" spans="1:11" x14ac:dyDescent="0.25">
      <c r="A361" s="2" t="s">
        <v>729</v>
      </c>
      <c r="B361" s="2">
        <v>134100</v>
      </c>
      <c r="C361" s="17">
        <v>0</v>
      </c>
      <c r="D361" s="17">
        <v>5.3E-3</v>
      </c>
      <c r="E361" s="18">
        <v>291451.55</v>
      </c>
      <c r="F361" s="19">
        <f t="shared" si="64"/>
        <v>0</v>
      </c>
      <c r="G361" s="19">
        <f t="shared" si="65"/>
        <v>128.72443458333333</v>
      </c>
      <c r="H361" s="18">
        <f t="shared" si="66"/>
        <v>128.72443458333333</v>
      </c>
      <c r="I361" s="18">
        <f t="shared" si="67"/>
        <v>0</v>
      </c>
      <c r="J361" s="18">
        <f t="shared" si="67"/>
        <v>1544.693215</v>
      </c>
      <c r="K361" s="18">
        <f t="shared" si="68"/>
        <v>1544.693215</v>
      </c>
    </row>
    <row r="362" spans="1:11" x14ac:dyDescent="0.25">
      <c r="A362" s="2" t="s">
        <v>730</v>
      </c>
      <c r="B362" s="2">
        <v>134100</v>
      </c>
      <c r="C362" s="17">
        <v>2.1000000000000001E-2</v>
      </c>
      <c r="D362" s="17">
        <v>2.0500000000000001E-2</v>
      </c>
      <c r="E362" s="18">
        <v>2270968.88</v>
      </c>
      <c r="F362" s="19">
        <f t="shared" si="64"/>
        <v>3974.1955400000002</v>
      </c>
      <c r="G362" s="19">
        <f t="shared" si="65"/>
        <v>3879.5718366666665</v>
      </c>
      <c r="H362" s="18">
        <f t="shared" si="66"/>
        <v>-94.623703333333651</v>
      </c>
      <c r="I362" s="18">
        <f t="shared" si="67"/>
        <v>47690.34648</v>
      </c>
      <c r="J362" s="18">
        <f t="shared" si="67"/>
        <v>46554.86204</v>
      </c>
      <c r="K362" s="18">
        <f t="shared" si="68"/>
        <v>-1135.4844400000002</v>
      </c>
    </row>
    <row r="363" spans="1:11" x14ac:dyDescent="0.25">
      <c r="A363" s="2" t="s">
        <v>731</v>
      </c>
      <c r="B363" s="2">
        <v>134100</v>
      </c>
      <c r="C363" s="17">
        <v>2.35E-2</v>
      </c>
      <c r="D363" s="17">
        <v>2.29E-2</v>
      </c>
      <c r="E363" s="18">
        <v>4414423.76</v>
      </c>
      <c r="F363" s="19">
        <f t="shared" si="64"/>
        <v>8644.9131966666664</v>
      </c>
      <c r="G363" s="19">
        <f t="shared" si="65"/>
        <v>8424.1920086666669</v>
      </c>
      <c r="H363" s="18">
        <f t="shared" si="66"/>
        <v>-220.72118799999953</v>
      </c>
      <c r="I363" s="18">
        <f t="shared" si="67"/>
        <v>103738.95835999999</v>
      </c>
      <c r="J363" s="18">
        <f t="shared" si="67"/>
        <v>101090.30410400001</v>
      </c>
      <c r="K363" s="18">
        <f t="shared" si="68"/>
        <v>-2648.6542559999798</v>
      </c>
    </row>
    <row r="364" spans="1:11" x14ac:dyDescent="0.25">
      <c r="A364" s="2" t="s">
        <v>732</v>
      </c>
      <c r="B364" s="2">
        <v>134100</v>
      </c>
      <c r="C364" s="17">
        <v>1.95E-2</v>
      </c>
      <c r="D364" s="17">
        <v>1.9199999999999998E-2</v>
      </c>
      <c r="E364" s="18">
        <v>3849103.63</v>
      </c>
      <c r="F364" s="19">
        <f t="shared" si="64"/>
        <v>6254.7933987500001</v>
      </c>
      <c r="G364" s="19">
        <f t="shared" si="65"/>
        <v>6158.5658079999994</v>
      </c>
      <c r="H364" s="18">
        <f t="shared" si="66"/>
        <v>-96.227590750000672</v>
      </c>
      <c r="I364" s="18">
        <f t="shared" si="67"/>
        <v>75057.520785000001</v>
      </c>
      <c r="J364" s="18">
        <f t="shared" si="67"/>
        <v>73902.789695999993</v>
      </c>
      <c r="K364" s="18">
        <f t="shared" si="68"/>
        <v>-1154.7310890000081</v>
      </c>
    </row>
    <row r="365" spans="1:11" x14ac:dyDescent="0.25">
      <c r="A365" s="2" t="s">
        <v>733</v>
      </c>
      <c r="B365" s="2">
        <v>134100</v>
      </c>
      <c r="C365" s="17">
        <v>1.8500000000000003E-2</v>
      </c>
      <c r="D365" s="17">
        <v>1.8100000000000002E-2</v>
      </c>
      <c r="E365" s="18">
        <v>3588684.24</v>
      </c>
      <c r="F365" s="19">
        <f t="shared" si="64"/>
        <v>5532.5548700000008</v>
      </c>
      <c r="G365" s="19">
        <f t="shared" si="65"/>
        <v>5412.9320620000008</v>
      </c>
      <c r="H365" s="18">
        <f t="shared" si="66"/>
        <v>-119.62280800000008</v>
      </c>
      <c r="I365" s="18">
        <f t="shared" si="67"/>
        <v>66390.658440000014</v>
      </c>
      <c r="J365" s="18">
        <f t="shared" si="67"/>
        <v>64955.184744000013</v>
      </c>
      <c r="K365" s="18">
        <f t="shared" si="68"/>
        <v>-1435.4736960000009</v>
      </c>
    </row>
    <row r="366" spans="1:11" x14ac:dyDescent="0.25">
      <c r="A366" s="2" t="s">
        <v>734</v>
      </c>
      <c r="B366" s="2">
        <v>134100</v>
      </c>
      <c r="C366" s="17">
        <v>1.9800000000000002E-2</v>
      </c>
      <c r="D366" s="17">
        <v>1.9400000000000001E-2</v>
      </c>
      <c r="E366" s="18">
        <v>3559154.97</v>
      </c>
      <c r="F366" s="19">
        <f t="shared" si="64"/>
        <v>5872.6057005000002</v>
      </c>
      <c r="G366" s="19">
        <f t="shared" si="65"/>
        <v>5753.9672015000006</v>
      </c>
      <c r="H366" s="18">
        <f t="shared" si="66"/>
        <v>-118.63849899999968</v>
      </c>
      <c r="I366" s="18">
        <f t="shared" si="67"/>
        <v>70471.268406000003</v>
      </c>
      <c r="J366" s="18">
        <f t="shared" si="67"/>
        <v>69047.60641800001</v>
      </c>
      <c r="K366" s="18">
        <f t="shared" si="68"/>
        <v>-1423.6619879999926</v>
      </c>
    </row>
    <row r="367" spans="1:11" x14ac:dyDescent="0.25">
      <c r="A367" s="2" t="s">
        <v>735</v>
      </c>
      <c r="B367" s="2">
        <v>134100</v>
      </c>
      <c r="C367" s="17">
        <v>1.9800000000000002E-2</v>
      </c>
      <c r="D367" s="17">
        <v>1.9400000000000001E-2</v>
      </c>
      <c r="E367" s="18">
        <v>3548851.71</v>
      </c>
      <c r="F367" s="19">
        <f t="shared" si="64"/>
        <v>5855.6053215000002</v>
      </c>
      <c r="G367" s="19">
        <f t="shared" si="65"/>
        <v>5737.3102644999999</v>
      </c>
      <c r="H367" s="18">
        <f t="shared" si="66"/>
        <v>-118.29505700000027</v>
      </c>
      <c r="I367" s="18">
        <f t="shared" si="67"/>
        <v>70267.263858000006</v>
      </c>
      <c r="J367" s="18">
        <f t="shared" si="67"/>
        <v>68847.723173999999</v>
      </c>
      <c r="K367" s="18">
        <f t="shared" si="68"/>
        <v>-1419.5406840000069</v>
      </c>
    </row>
    <row r="368" spans="1:11" x14ac:dyDescent="0.25">
      <c r="A368" s="2" t="s">
        <v>736</v>
      </c>
      <c r="B368" s="2">
        <v>134100</v>
      </c>
      <c r="C368" s="17">
        <v>1.9900000000000001E-2</v>
      </c>
      <c r="D368" s="17">
        <v>1.95E-2</v>
      </c>
      <c r="E368" s="18">
        <v>3655976.41</v>
      </c>
      <c r="F368" s="19">
        <f t="shared" si="64"/>
        <v>6062.8275465833331</v>
      </c>
      <c r="G368" s="19">
        <f t="shared" si="65"/>
        <v>5940.9616662500002</v>
      </c>
      <c r="H368" s="18">
        <f t="shared" si="66"/>
        <v>-121.86588033333283</v>
      </c>
      <c r="I368" s="18">
        <f t="shared" si="67"/>
        <v>72753.930559</v>
      </c>
      <c r="J368" s="18">
        <f t="shared" si="67"/>
        <v>71291.539994999999</v>
      </c>
      <c r="K368" s="18">
        <f t="shared" si="68"/>
        <v>-1462.3905640000012</v>
      </c>
    </row>
    <row r="369" spans="1:11" x14ac:dyDescent="0.25">
      <c r="A369" s="2" t="s">
        <v>162</v>
      </c>
      <c r="B369" s="2">
        <v>134100</v>
      </c>
      <c r="C369" s="17">
        <v>0</v>
      </c>
      <c r="D369" s="17">
        <v>0</v>
      </c>
      <c r="E369" s="18">
        <v>0</v>
      </c>
      <c r="F369" s="19">
        <f t="shared" si="64"/>
        <v>0</v>
      </c>
      <c r="G369" s="19">
        <f t="shared" si="65"/>
        <v>0</v>
      </c>
      <c r="H369" s="18">
        <f t="shared" si="66"/>
        <v>0</v>
      </c>
      <c r="I369" s="18">
        <f t="shared" si="67"/>
        <v>0</v>
      </c>
      <c r="J369" s="18">
        <f t="shared" si="67"/>
        <v>0</v>
      </c>
      <c r="K369" s="18">
        <f t="shared" si="68"/>
        <v>0</v>
      </c>
    </row>
    <row r="370" spans="1:11" x14ac:dyDescent="0.25">
      <c r="A370" s="2" t="s">
        <v>163</v>
      </c>
      <c r="B370" s="2">
        <v>134100</v>
      </c>
      <c r="C370" s="17">
        <v>2.0899999999999998E-2</v>
      </c>
      <c r="D370" s="17">
        <v>2.53E-2</v>
      </c>
      <c r="E370" s="18">
        <v>17805828.260000002</v>
      </c>
      <c r="F370" s="19">
        <f t="shared" si="64"/>
        <v>31011.817552833334</v>
      </c>
      <c r="G370" s="19">
        <f t="shared" si="65"/>
        <v>37540.621248166666</v>
      </c>
      <c r="H370" s="18">
        <f t="shared" si="66"/>
        <v>6528.8036953333321</v>
      </c>
      <c r="I370" s="18">
        <f t="shared" si="67"/>
        <v>372141.81063399999</v>
      </c>
      <c r="J370" s="18">
        <f t="shared" si="67"/>
        <v>450487.45497800002</v>
      </c>
      <c r="K370" s="18">
        <f t="shared" si="68"/>
        <v>78345.644344000029</v>
      </c>
    </row>
    <row r="371" spans="1:11" x14ac:dyDescent="0.25">
      <c r="A371" s="2" t="s">
        <v>164</v>
      </c>
      <c r="B371" s="2">
        <v>134100</v>
      </c>
      <c r="C371" s="17">
        <v>2.7900000000000001E-2</v>
      </c>
      <c r="D371" s="17">
        <v>2.5999999999999999E-2</v>
      </c>
      <c r="E371" s="18">
        <v>1177656.28</v>
      </c>
      <c r="F371" s="19">
        <f t="shared" si="64"/>
        <v>2738.050851</v>
      </c>
      <c r="G371" s="19">
        <f t="shared" si="65"/>
        <v>2551.5886066666667</v>
      </c>
      <c r="H371" s="18">
        <f t="shared" si="66"/>
        <v>-186.46224433333327</v>
      </c>
      <c r="I371" s="18">
        <f t="shared" si="67"/>
        <v>32856.610212</v>
      </c>
      <c r="J371" s="18">
        <f t="shared" si="67"/>
        <v>30619.063280000002</v>
      </c>
      <c r="K371" s="18">
        <f t="shared" si="68"/>
        <v>-2237.5469319999975</v>
      </c>
    </row>
    <row r="372" spans="1:11" x14ac:dyDescent="0.25">
      <c r="A372" s="2" t="s">
        <v>165</v>
      </c>
      <c r="B372" s="2">
        <v>134100</v>
      </c>
      <c r="C372" s="17">
        <v>2.86E-2</v>
      </c>
      <c r="D372" s="17">
        <v>2.5399999999999999E-2</v>
      </c>
      <c r="E372" s="18">
        <v>122849.04999999999</v>
      </c>
      <c r="F372" s="19">
        <f t="shared" si="64"/>
        <v>292.79023583333333</v>
      </c>
      <c r="G372" s="19">
        <f t="shared" si="65"/>
        <v>260.03048916666665</v>
      </c>
      <c r="H372" s="18">
        <f t="shared" si="66"/>
        <v>-32.759746666666672</v>
      </c>
      <c r="I372" s="18">
        <f t="shared" si="67"/>
        <v>3513.4828299999999</v>
      </c>
      <c r="J372" s="18">
        <f t="shared" si="67"/>
        <v>3120.3658699999996</v>
      </c>
      <c r="K372" s="18">
        <f t="shared" si="68"/>
        <v>-393.11696000000029</v>
      </c>
    </row>
    <row r="373" spans="1:11" x14ac:dyDescent="0.25">
      <c r="A373" s="2" t="s">
        <v>166</v>
      </c>
      <c r="B373" s="2">
        <v>134100</v>
      </c>
      <c r="C373" s="17">
        <v>1.8099999999999998E-2</v>
      </c>
      <c r="D373" s="17">
        <v>1.6500000000000001E-2</v>
      </c>
      <c r="E373" s="18">
        <v>141832.79</v>
      </c>
      <c r="F373" s="19">
        <f t="shared" si="64"/>
        <v>213.93112491666668</v>
      </c>
      <c r="G373" s="19">
        <f t="shared" si="65"/>
        <v>195.02008625000005</v>
      </c>
      <c r="H373" s="18">
        <f t="shared" si="66"/>
        <v>-18.911038666666627</v>
      </c>
      <c r="I373" s="18">
        <f t="shared" si="67"/>
        <v>2567.173499</v>
      </c>
      <c r="J373" s="18">
        <f t="shared" si="67"/>
        <v>2340.2410350000005</v>
      </c>
      <c r="K373" s="18">
        <f t="shared" si="68"/>
        <v>-226.93246399999953</v>
      </c>
    </row>
    <row r="374" spans="1:11" x14ac:dyDescent="0.25">
      <c r="A374" s="2" t="s">
        <v>167</v>
      </c>
      <c r="B374" s="2">
        <v>134100</v>
      </c>
      <c r="C374" s="17">
        <v>0</v>
      </c>
      <c r="D374" s="17">
        <v>0</v>
      </c>
      <c r="E374" s="18">
        <v>64113.35</v>
      </c>
      <c r="F374" s="19">
        <f t="shared" si="64"/>
        <v>0</v>
      </c>
      <c r="G374" s="19">
        <f t="shared" si="65"/>
        <v>0</v>
      </c>
      <c r="H374" s="18">
        <f t="shared" si="66"/>
        <v>0</v>
      </c>
      <c r="I374" s="18">
        <f t="shared" si="67"/>
        <v>0</v>
      </c>
      <c r="J374" s="18">
        <f t="shared" si="67"/>
        <v>0</v>
      </c>
      <c r="K374" s="18">
        <f t="shared" si="68"/>
        <v>0</v>
      </c>
    </row>
    <row r="375" spans="1:11" x14ac:dyDescent="0.25">
      <c r="A375" s="2" t="s">
        <v>168</v>
      </c>
      <c r="B375" s="2">
        <v>134100</v>
      </c>
      <c r="C375" s="17">
        <v>2.0500000000000001E-2</v>
      </c>
      <c r="D375" s="17">
        <v>2.0500000000000001E-2</v>
      </c>
      <c r="E375" s="18">
        <v>2565285.7999999993</v>
      </c>
      <c r="F375" s="19">
        <f t="shared" si="64"/>
        <v>4382.363241666666</v>
      </c>
      <c r="G375" s="19">
        <f t="shared" si="65"/>
        <v>4382.363241666666</v>
      </c>
      <c r="H375" s="18">
        <f t="shared" si="66"/>
        <v>0</v>
      </c>
      <c r="I375" s="18">
        <f t="shared" si="67"/>
        <v>52588.358899999992</v>
      </c>
      <c r="J375" s="18">
        <f t="shared" si="67"/>
        <v>52588.358899999992</v>
      </c>
      <c r="K375" s="18">
        <f t="shared" si="68"/>
        <v>0</v>
      </c>
    </row>
    <row r="376" spans="1:11" x14ac:dyDescent="0.25">
      <c r="A376" s="2" t="s">
        <v>169</v>
      </c>
      <c r="B376" s="2">
        <v>134100</v>
      </c>
      <c r="C376" s="17">
        <v>2.3099999999999999E-2</v>
      </c>
      <c r="D376" s="17">
        <v>2.29E-2</v>
      </c>
      <c r="E376" s="18">
        <v>2525013.2199999997</v>
      </c>
      <c r="F376" s="19">
        <f t="shared" si="64"/>
        <v>4860.6504484999996</v>
      </c>
      <c r="G376" s="19">
        <f t="shared" si="65"/>
        <v>4818.5668948333323</v>
      </c>
      <c r="H376" s="18">
        <f t="shared" si="66"/>
        <v>-42.083553666667285</v>
      </c>
      <c r="I376" s="18">
        <f t="shared" si="67"/>
        <v>58327.805381999991</v>
      </c>
      <c r="J376" s="18">
        <f t="shared" si="67"/>
        <v>57822.802737999984</v>
      </c>
      <c r="K376" s="18">
        <f t="shared" si="68"/>
        <v>-505.00264400000742</v>
      </c>
    </row>
    <row r="377" spans="1:11" x14ac:dyDescent="0.25">
      <c r="A377" s="2" t="s">
        <v>170</v>
      </c>
      <c r="B377" s="2">
        <v>134100</v>
      </c>
      <c r="C377" s="17">
        <v>0.02</v>
      </c>
      <c r="D377" s="17">
        <v>1.9199999999999998E-2</v>
      </c>
      <c r="E377" s="18">
        <v>1611740.88</v>
      </c>
      <c r="F377" s="19">
        <f t="shared" si="64"/>
        <v>2686.2347999999997</v>
      </c>
      <c r="G377" s="19">
        <f t="shared" si="65"/>
        <v>2578.7854079999997</v>
      </c>
      <c r="H377" s="18">
        <f t="shared" si="66"/>
        <v>-107.44939199999999</v>
      </c>
      <c r="I377" s="18">
        <f t="shared" si="67"/>
        <v>32234.817599999995</v>
      </c>
      <c r="J377" s="18">
        <f t="shared" si="67"/>
        <v>30945.424895999997</v>
      </c>
      <c r="K377" s="18">
        <f t="shared" si="68"/>
        <v>-1289.392703999998</v>
      </c>
    </row>
    <row r="378" spans="1:11" x14ac:dyDescent="0.25">
      <c r="A378" s="2" t="s">
        <v>171</v>
      </c>
      <c r="B378" s="2">
        <v>134100</v>
      </c>
      <c r="C378" s="17">
        <v>1.8700000000000001E-2</v>
      </c>
      <c r="D378" s="17">
        <v>1.8100000000000002E-2</v>
      </c>
      <c r="E378" s="18">
        <v>1467923.89</v>
      </c>
      <c r="F378" s="19">
        <f t="shared" si="64"/>
        <v>2287.5147285833332</v>
      </c>
      <c r="G378" s="19">
        <f t="shared" si="65"/>
        <v>2214.1185340833331</v>
      </c>
      <c r="H378" s="18">
        <f t="shared" si="66"/>
        <v>-73.396194500000092</v>
      </c>
      <c r="I378" s="18">
        <f t="shared" si="67"/>
        <v>27450.176742999996</v>
      </c>
      <c r="J378" s="18">
        <f t="shared" si="67"/>
        <v>26569.422408999999</v>
      </c>
      <c r="K378" s="18">
        <f t="shared" si="68"/>
        <v>-880.75433399999747</v>
      </c>
    </row>
    <row r="379" spans="1:11" x14ac:dyDescent="0.25">
      <c r="A379" s="2" t="s">
        <v>172</v>
      </c>
      <c r="B379" s="2">
        <v>134100</v>
      </c>
      <c r="C379" s="17">
        <v>1.9900000000000001E-2</v>
      </c>
      <c r="D379" s="17">
        <v>1.9400000000000001E-2</v>
      </c>
      <c r="E379" s="18">
        <v>2083698.13</v>
      </c>
      <c r="F379" s="19">
        <f t="shared" si="64"/>
        <v>3455.4660655833336</v>
      </c>
      <c r="G379" s="19">
        <f t="shared" si="65"/>
        <v>3368.6453101666666</v>
      </c>
      <c r="H379" s="18">
        <f t="shared" si="66"/>
        <v>-86.820755416666998</v>
      </c>
      <c r="I379" s="18">
        <f t="shared" si="67"/>
        <v>41465.592787000001</v>
      </c>
      <c r="J379" s="18">
        <f t="shared" si="67"/>
        <v>40423.743721999999</v>
      </c>
      <c r="K379" s="18">
        <f t="shared" si="68"/>
        <v>-1041.8490650000022</v>
      </c>
    </row>
    <row r="380" spans="1:11" x14ac:dyDescent="0.25">
      <c r="A380" s="2" t="s">
        <v>173</v>
      </c>
      <c r="B380" s="2">
        <v>134100</v>
      </c>
      <c r="C380" s="17">
        <v>1.9900000000000001E-2</v>
      </c>
      <c r="D380" s="17">
        <v>1.9400000000000001E-2</v>
      </c>
      <c r="E380" s="18">
        <v>2075526.5</v>
      </c>
      <c r="F380" s="19">
        <f t="shared" si="64"/>
        <v>3441.9147791666669</v>
      </c>
      <c r="G380" s="19">
        <f t="shared" si="65"/>
        <v>3355.4345083333337</v>
      </c>
      <c r="H380" s="18">
        <f t="shared" si="66"/>
        <v>-86.480270833333179</v>
      </c>
      <c r="I380" s="18">
        <f t="shared" si="67"/>
        <v>41302.977350000001</v>
      </c>
      <c r="J380" s="18">
        <f t="shared" si="67"/>
        <v>40265.214100000005</v>
      </c>
      <c r="K380" s="18">
        <f t="shared" si="68"/>
        <v>-1037.7632499999963</v>
      </c>
    </row>
    <row r="381" spans="1:11" x14ac:dyDescent="0.25">
      <c r="A381" s="2" t="s">
        <v>174</v>
      </c>
      <c r="B381" s="2">
        <v>134100</v>
      </c>
      <c r="C381" s="17">
        <v>0.02</v>
      </c>
      <c r="D381" s="17">
        <v>1.95E-2</v>
      </c>
      <c r="E381" s="18">
        <v>2137402.33</v>
      </c>
      <c r="F381" s="19">
        <f t="shared" si="64"/>
        <v>3562.3372166666668</v>
      </c>
      <c r="G381" s="19">
        <f t="shared" si="65"/>
        <v>3473.2787862500004</v>
      </c>
      <c r="H381" s="18">
        <f t="shared" si="66"/>
        <v>-89.058430416666397</v>
      </c>
      <c r="I381" s="18">
        <f t="shared" si="67"/>
        <v>42748.046600000001</v>
      </c>
      <c r="J381" s="18">
        <f t="shared" si="67"/>
        <v>41679.345435000003</v>
      </c>
      <c r="K381" s="18">
        <f t="shared" si="68"/>
        <v>-1068.7011649999986</v>
      </c>
    </row>
    <row r="382" spans="1:11" x14ac:dyDescent="0.25">
      <c r="A382" s="2" t="s">
        <v>175</v>
      </c>
      <c r="B382" s="2">
        <v>134100</v>
      </c>
      <c r="C382" s="17">
        <v>0</v>
      </c>
      <c r="D382" s="17">
        <v>0</v>
      </c>
      <c r="E382" s="18">
        <v>0</v>
      </c>
      <c r="F382" s="19">
        <f t="shared" si="64"/>
        <v>0</v>
      </c>
      <c r="G382" s="19">
        <f t="shared" si="65"/>
        <v>0</v>
      </c>
      <c r="H382" s="18">
        <f t="shared" si="66"/>
        <v>0</v>
      </c>
      <c r="I382" s="18">
        <f t="shared" si="67"/>
        <v>0</v>
      </c>
      <c r="J382" s="18">
        <f t="shared" si="67"/>
        <v>0</v>
      </c>
      <c r="K382" s="18">
        <f t="shared" si="68"/>
        <v>0</v>
      </c>
    </row>
    <row r="383" spans="1:11" x14ac:dyDescent="0.25">
      <c r="A383" s="7" t="s">
        <v>176</v>
      </c>
      <c r="C383" s="17"/>
      <c r="D383" s="17"/>
      <c r="E383" s="20">
        <f>SUBTOTAL(9,E353:E382)</f>
        <v>123116095.46999995</v>
      </c>
      <c r="F383" s="20">
        <f t="shared" ref="F383:K383" si="69">SUBTOTAL(9,F353:F382)</f>
        <v>238735.4661743333</v>
      </c>
      <c r="G383" s="20">
        <f t="shared" si="69"/>
        <v>234158.28341883328</v>
      </c>
      <c r="H383" s="20">
        <f t="shared" si="69"/>
        <v>-4577.1827555</v>
      </c>
      <c r="I383" s="20">
        <f t="shared" si="69"/>
        <v>2864825.5940919993</v>
      </c>
      <c r="J383" s="20">
        <f t="shared" si="69"/>
        <v>2809899.4010259998</v>
      </c>
      <c r="K383" s="20">
        <f t="shared" si="69"/>
        <v>-54926.193065999934</v>
      </c>
    </row>
    <row r="384" spans="1:11" x14ac:dyDescent="0.25">
      <c r="C384" s="17"/>
      <c r="D384" s="17"/>
      <c r="E384" s="18"/>
      <c r="F384" s="19"/>
      <c r="G384" s="19"/>
      <c r="H384" s="18"/>
      <c r="I384" s="18"/>
      <c r="J384" s="18"/>
      <c r="K384" s="18"/>
    </row>
    <row r="385" spans="1:11" x14ac:dyDescent="0.25">
      <c r="A385" s="7" t="s">
        <v>177</v>
      </c>
      <c r="C385" s="17"/>
      <c r="D385" s="17"/>
      <c r="E385" s="18"/>
      <c r="F385" s="19"/>
      <c r="G385" s="19"/>
      <c r="H385" s="18"/>
      <c r="I385" s="18"/>
      <c r="J385" s="18"/>
      <c r="K385" s="18"/>
    </row>
    <row r="386" spans="1:11" x14ac:dyDescent="0.25">
      <c r="A386" s="2" t="s">
        <v>738</v>
      </c>
      <c r="B386" s="2">
        <v>134200</v>
      </c>
      <c r="C386" s="17">
        <v>1.32E-2</v>
      </c>
      <c r="D386" s="17">
        <v>1.26E-2</v>
      </c>
      <c r="E386" s="18">
        <v>6595518.0999999996</v>
      </c>
      <c r="F386" s="19">
        <f t="shared" ref="F386:F416" si="70">E386*C386/12</f>
        <v>7255.0699099999993</v>
      </c>
      <c r="G386" s="19">
        <f t="shared" ref="G386:G423" si="71">+E386*D386/12</f>
        <v>6925.2940049999997</v>
      </c>
      <c r="H386" s="18">
        <f t="shared" ref="H386:H423" si="72">+G386-F386</f>
        <v>-329.77590499999951</v>
      </c>
      <c r="I386" s="18">
        <f t="shared" ref="I386:J416" si="73">+F386*12</f>
        <v>87060.838919999995</v>
      </c>
      <c r="J386" s="18">
        <f t="shared" si="73"/>
        <v>83103.528059999997</v>
      </c>
      <c r="K386" s="18">
        <f t="shared" ref="K386:K423" si="74">+J386-I386</f>
        <v>-3957.3108599999978</v>
      </c>
    </row>
    <row r="387" spans="1:11" x14ac:dyDescent="0.25">
      <c r="A387" s="2" t="s">
        <v>739</v>
      </c>
      <c r="B387" s="2">
        <v>134200</v>
      </c>
      <c r="C387" s="17">
        <v>3.4799999999999998E-2</v>
      </c>
      <c r="D387" s="17">
        <v>3.4299999999999997E-2</v>
      </c>
      <c r="E387" s="18">
        <v>282445.64</v>
      </c>
      <c r="F387" s="19">
        <f t="shared" si="70"/>
        <v>819.092356</v>
      </c>
      <c r="G387" s="19">
        <f t="shared" si="71"/>
        <v>807.3237876666667</v>
      </c>
      <c r="H387" s="18">
        <f t="shared" si="72"/>
        <v>-11.768568333333292</v>
      </c>
      <c r="I387" s="18">
        <f t="shared" si="73"/>
        <v>9829.1082719999995</v>
      </c>
      <c r="J387" s="18">
        <f t="shared" si="73"/>
        <v>9687.8854520000004</v>
      </c>
      <c r="K387" s="18">
        <f t="shared" si="74"/>
        <v>-141.22281999999905</v>
      </c>
    </row>
    <row r="388" spans="1:11" x14ac:dyDescent="0.25">
      <c r="A388" s="2" t="s">
        <v>740</v>
      </c>
      <c r="B388" s="2">
        <v>134200</v>
      </c>
      <c r="C388" s="17">
        <v>2.1399999999999999E-2</v>
      </c>
      <c r="D388" s="17">
        <v>2.1100000000000001E-2</v>
      </c>
      <c r="E388" s="18">
        <v>301560.87</v>
      </c>
      <c r="F388" s="19">
        <f t="shared" si="70"/>
        <v>537.78355149999993</v>
      </c>
      <c r="G388" s="19">
        <f t="shared" si="71"/>
        <v>530.24452974999997</v>
      </c>
      <c r="H388" s="18">
        <f t="shared" si="72"/>
        <v>-7.5390217499999608</v>
      </c>
      <c r="I388" s="18">
        <f t="shared" si="73"/>
        <v>6453.4026179999992</v>
      </c>
      <c r="J388" s="18">
        <f t="shared" si="73"/>
        <v>6362.9343570000001</v>
      </c>
      <c r="K388" s="18">
        <f t="shared" si="74"/>
        <v>-90.468260999999075</v>
      </c>
    </row>
    <row r="389" spans="1:11" x14ac:dyDescent="0.25">
      <c r="A389" s="2" t="s">
        <v>741</v>
      </c>
      <c r="B389" s="2">
        <v>134200</v>
      </c>
      <c r="C389" s="17">
        <v>2.0400000000000001E-2</v>
      </c>
      <c r="D389" s="17">
        <v>1.9300000000000001E-2</v>
      </c>
      <c r="E389" s="18">
        <v>795787.89</v>
      </c>
      <c r="F389" s="19">
        <f t="shared" si="70"/>
        <v>1352.8394130000001</v>
      </c>
      <c r="G389" s="19">
        <f t="shared" si="71"/>
        <v>1279.8921897500002</v>
      </c>
      <c r="H389" s="18">
        <f t="shared" si="72"/>
        <v>-72.947223249999979</v>
      </c>
      <c r="I389" s="18">
        <f t="shared" si="73"/>
        <v>16234.072956000002</v>
      </c>
      <c r="J389" s="18">
        <f t="shared" si="73"/>
        <v>15358.706277000001</v>
      </c>
      <c r="K389" s="18">
        <f t="shared" si="74"/>
        <v>-875.36667900000066</v>
      </c>
    </row>
    <row r="390" spans="1:11" x14ac:dyDescent="0.25">
      <c r="A390" s="2" t="s">
        <v>742</v>
      </c>
      <c r="B390" s="2">
        <v>134200</v>
      </c>
      <c r="C390" s="17">
        <v>2.64E-2</v>
      </c>
      <c r="D390" s="17">
        <v>2.64E-2</v>
      </c>
      <c r="E390" s="18">
        <v>993493.11</v>
      </c>
      <c r="F390" s="19">
        <f t="shared" si="70"/>
        <v>2185.6848420000001</v>
      </c>
      <c r="G390" s="19">
        <f t="shared" si="71"/>
        <v>2185.6848420000001</v>
      </c>
      <c r="H390" s="18">
        <f t="shared" si="72"/>
        <v>0</v>
      </c>
      <c r="I390" s="18">
        <f t="shared" si="73"/>
        <v>26228.218104</v>
      </c>
      <c r="J390" s="18">
        <f t="shared" si="73"/>
        <v>26228.218104</v>
      </c>
      <c r="K390" s="18">
        <f t="shared" si="74"/>
        <v>0</v>
      </c>
    </row>
    <row r="391" spans="1:11" x14ac:dyDescent="0.25">
      <c r="A391" s="2" t="s">
        <v>743</v>
      </c>
      <c r="B391" s="2">
        <v>134200</v>
      </c>
      <c r="C391" s="17">
        <v>2.8799999999999999E-2</v>
      </c>
      <c r="D391" s="17">
        <v>2.8899999999999999E-2</v>
      </c>
      <c r="E391" s="18">
        <v>959028.1100000001</v>
      </c>
      <c r="F391" s="19">
        <f t="shared" si="70"/>
        <v>2301.6674640000001</v>
      </c>
      <c r="G391" s="19">
        <f t="shared" si="71"/>
        <v>2309.6593649166666</v>
      </c>
      <c r="H391" s="18">
        <f t="shared" si="72"/>
        <v>7.9919009166665091</v>
      </c>
      <c r="I391" s="18">
        <f t="shared" si="73"/>
        <v>27620.009568000001</v>
      </c>
      <c r="J391" s="18">
        <f t="shared" si="73"/>
        <v>27715.912379000001</v>
      </c>
      <c r="K391" s="18">
        <f t="shared" si="74"/>
        <v>95.902810999999929</v>
      </c>
    </row>
    <row r="392" spans="1:11" x14ac:dyDescent="0.25">
      <c r="A392" s="2" t="s">
        <v>744</v>
      </c>
      <c r="B392" s="2">
        <v>134200</v>
      </c>
      <c r="C392" s="17">
        <v>1.3399999999999999E-2</v>
      </c>
      <c r="D392" s="17">
        <v>1.32E-2</v>
      </c>
      <c r="E392" s="18">
        <v>263045.52</v>
      </c>
      <c r="F392" s="19">
        <f t="shared" si="70"/>
        <v>293.73416400000002</v>
      </c>
      <c r="G392" s="19">
        <f t="shared" si="71"/>
        <v>289.35007200000001</v>
      </c>
      <c r="H392" s="18">
        <f t="shared" si="72"/>
        <v>-4.3840920000000096</v>
      </c>
      <c r="I392" s="18">
        <f t="shared" si="73"/>
        <v>3524.8099680000005</v>
      </c>
      <c r="J392" s="18">
        <f t="shared" si="73"/>
        <v>3472.2008640000004</v>
      </c>
      <c r="K392" s="18">
        <f t="shared" si="74"/>
        <v>-52.609104000000116</v>
      </c>
    </row>
    <row r="393" spans="1:11" x14ac:dyDescent="0.25">
      <c r="A393" s="2" t="s">
        <v>745</v>
      </c>
      <c r="B393" s="2">
        <v>134200</v>
      </c>
      <c r="C393" s="17">
        <v>3.1899999999999998E-2</v>
      </c>
      <c r="D393" s="17">
        <v>3.1300000000000001E-2</v>
      </c>
      <c r="E393" s="18">
        <v>3155168.07</v>
      </c>
      <c r="F393" s="19">
        <f t="shared" si="70"/>
        <v>8387.488452749998</v>
      </c>
      <c r="G393" s="19">
        <f t="shared" si="71"/>
        <v>8229.7300492499999</v>
      </c>
      <c r="H393" s="18">
        <f t="shared" si="72"/>
        <v>-157.75840349999817</v>
      </c>
      <c r="I393" s="18">
        <f t="shared" si="73"/>
        <v>100649.86143299998</v>
      </c>
      <c r="J393" s="18">
        <f t="shared" si="73"/>
        <v>98756.760590999998</v>
      </c>
      <c r="K393" s="18">
        <f t="shared" si="74"/>
        <v>-1893.1008419999853</v>
      </c>
    </row>
    <row r="394" spans="1:11" x14ac:dyDescent="0.25">
      <c r="A394" s="2" t="s">
        <v>746</v>
      </c>
      <c r="B394" s="2">
        <v>134200</v>
      </c>
      <c r="C394" s="17">
        <v>0</v>
      </c>
      <c r="D394" s="17">
        <v>1.9E-3</v>
      </c>
      <c r="E394" s="18">
        <v>496458.16999999993</v>
      </c>
      <c r="F394" s="19">
        <f t="shared" si="70"/>
        <v>0</v>
      </c>
      <c r="G394" s="19">
        <f t="shared" si="71"/>
        <v>78.605876916666659</v>
      </c>
      <c r="H394" s="18">
        <f t="shared" si="72"/>
        <v>78.605876916666659</v>
      </c>
      <c r="I394" s="18">
        <f t="shared" si="73"/>
        <v>0</v>
      </c>
      <c r="J394" s="18">
        <f t="shared" si="73"/>
        <v>943.27052299999991</v>
      </c>
      <c r="K394" s="18">
        <f t="shared" si="74"/>
        <v>943.27052299999991</v>
      </c>
    </row>
    <row r="395" spans="1:11" x14ac:dyDescent="0.25">
      <c r="A395" s="2" t="s">
        <v>747</v>
      </c>
      <c r="B395" s="2">
        <v>134200</v>
      </c>
      <c r="C395" s="17">
        <v>1.9099999999999999E-2</v>
      </c>
      <c r="D395" s="17">
        <v>1.8100000000000002E-2</v>
      </c>
      <c r="E395" s="18">
        <v>1977968.0799999998</v>
      </c>
      <c r="F395" s="19">
        <f t="shared" si="70"/>
        <v>3148.2658606666664</v>
      </c>
      <c r="G395" s="19">
        <f t="shared" si="71"/>
        <v>2983.435187333333</v>
      </c>
      <c r="H395" s="18">
        <f t="shared" si="72"/>
        <v>-164.83067333333338</v>
      </c>
      <c r="I395" s="18">
        <f t="shared" si="73"/>
        <v>37779.190327999997</v>
      </c>
      <c r="J395" s="18">
        <f t="shared" si="73"/>
        <v>35801.222247999998</v>
      </c>
      <c r="K395" s="18">
        <f t="shared" si="74"/>
        <v>-1977.9680799999987</v>
      </c>
    </row>
    <row r="396" spans="1:11" x14ac:dyDescent="0.25">
      <c r="A396" s="2" t="s">
        <v>748</v>
      </c>
      <c r="B396" s="2">
        <v>134200</v>
      </c>
      <c r="C396" s="17">
        <v>2.5399999999999999E-2</v>
      </c>
      <c r="D396" s="17">
        <v>2.4500000000000001E-2</v>
      </c>
      <c r="E396" s="18">
        <v>787212.60000000009</v>
      </c>
      <c r="F396" s="19">
        <f t="shared" si="70"/>
        <v>1666.2666700000002</v>
      </c>
      <c r="G396" s="19">
        <f t="shared" si="71"/>
        <v>1607.2257250000002</v>
      </c>
      <c r="H396" s="18">
        <f t="shared" si="72"/>
        <v>-59.040944999999965</v>
      </c>
      <c r="I396" s="18">
        <f t="shared" si="73"/>
        <v>19995.200040000003</v>
      </c>
      <c r="J396" s="18">
        <f t="shared" si="73"/>
        <v>19286.708700000003</v>
      </c>
      <c r="K396" s="18">
        <f t="shared" si="74"/>
        <v>-708.49134000000049</v>
      </c>
    </row>
    <row r="397" spans="1:11" x14ac:dyDescent="0.25">
      <c r="A397" s="2" t="s">
        <v>749</v>
      </c>
      <c r="B397" s="2">
        <v>134200</v>
      </c>
      <c r="C397" s="17">
        <v>1.95E-2</v>
      </c>
      <c r="D397" s="17">
        <v>1.8800000000000001E-2</v>
      </c>
      <c r="E397" s="18">
        <v>239584.43</v>
      </c>
      <c r="F397" s="19">
        <f t="shared" si="70"/>
        <v>389.32469874999998</v>
      </c>
      <c r="G397" s="19">
        <f t="shared" si="71"/>
        <v>375.3489403333333</v>
      </c>
      <c r="H397" s="18">
        <f t="shared" si="72"/>
        <v>-13.975758416666679</v>
      </c>
      <c r="I397" s="18">
        <f t="shared" si="73"/>
        <v>4671.896385</v>
      </c>
      <c r="J397" s="18">
        <f t="shared" si="73"/>
        <v>4504.1872839999996</v>
      </c>
      <c r="K397" s="18">
        <f t="shared" si="74"/>
        <v>-167.70910100000037</v>
      </c>
    </row>
    <row r="398" spans="1:11" x14ac:dyDescent="0.25">
      <c r="A398" s="2" t="s">
        <v>750</v>
      </c>
      <c r="B398" s="2">
        <v>134200</v>
      </c>
      <c r="C398" s="17">
        <v>1.95E-2</v>
      </c>
      <c r="D398" s="17">
        <v>1.8800000000000001E-2</v>
      </c>
      <c r="E398" s="18">
        <v>239245.54</v>
      </c>
      <c r="F398" s="19">
        <f t="shared" si="70"/>
        <v>388.77400249999999</v>
      </c>
      <c r="G398" s="19">
        <f t="shared" si="71"/>
        <v>374.81801266666668</v>
      </c>
      <c r="H398" s="18">
        <f t="shared" si="72"/>
        <v>-13.955989833333319</v>
      </c>
      <c r="I398" s="18">
        <f t="shared" si="73"/>
        <v>4665.2880299999997</v>
      </c>
      <c r="J398" s="18">
        <f t="shared" si="73"/>
        <v>4497.8161520000003</v>
      </c>
      <c r="K398" s="18">
        <f t="shared" si="74"/>
        <v>-167.47187799999938</v>
      </c>
    </row>
    <row r="399" spans="1:11" x14ac:dyDescent="0.25">
      <c r="A399" s="2" t="s">
        <v>751</v>
      </c>
      <c r="B399" s="2">
        <v>134200</v>
      </c>
      <c r="C399" s="17">
        <v>2.0900000000000002E-2</v>
      </c>
      <c r="D399" s="17">
        <v>2.0199999999999999E-2</v>
      </c>
      <c r="E399" s="18">
        <v>578059.38</v>
      </c>
      <c r="F399" s="19">
        <f t="shared" si="70"/>
        <v>1006.7867535</v>
      </c>
      <c r="G399" s="19">
        <f t="shared" si="71"/>
        <v>973.06662300000005</v>
      </c>
      <c r="H399" s="18">
        <f t="shared" si="72"/>
        <v>-33.720130499999982</v>
      </c>
      <c r="I399" s="18">
        <f t="shared" si="73"/>
        <v>12081.441042</v>
      </c>
      <c r="J399" s="18">
        <f t="shared" si="73"/>
        <v>11676.799476</v>
      </c>
      <c r="K399" s="18">
        <f t="shared" si="74"/>
        <v>-404.64156600000024</v>
      </c>
    </row>
    <row r="400" spans="1:11" x14ac:dyDescent="0.25">
      <c r="A400" s="2" t="s">
        <v>752</v>
      </c>
      <c r="B400" s="2">
        <v>134200</v>
      </c>
      <c r="C400" s="17">
        <v>2.0900000000000002E-2</v>
      </c>
      <c r="D400" s="17">
        <v>2.0199999999999999E-2</v>
      </c>
      <c r="E400" s="18">
        <v>576385.74</v>
      </c>
      <c r="F400" s="19">
        <f t="shared" si="70"/>
        <v>1003.8718305000001</v>
      </c>
      <c r="G400" s="19">
        <f t="shared" si="71"/>
        <v>970.24932899999988</v>
      </c>
      <c r="H400" s="18">
        <f t="shared" si="72"/>
        <v>-33.622501500000226</v>
      </c>
      <c r="I400" s="18">
        <f t="shared" si="73"/>
        <v>12046.461966000001</v>
      </c>
      <c r="J400" s="18">
        <f t="shared" si="73"/>
        <v>11642.991947999999</v>
      </c>
      <c r="K400" s="18">
        <f t="shared" si="74"/>
        <v>-403.4700180000018</v>
      </c>
    </row>
    <row r="401" spans="1:11" x14ac:dyDescent="0.25">
      <c r="A401" s="2" t="s">
        <v>753</v>
      </c>
      <c r="B401" s="2">
        <v>134200</v>
      </c>
      <c r="C401" s="17">
        <v>2.1000000000000001E-2</v>
      </c>
      <c r="D401" s="17">
        <v>2.0299999999999999E-2</v>
      </c>
      <c r="E401" s="18">
        <v>593786.01</v>
      </c>
      <c r="F401" s="19">
        <f t="shared" si="70"/>
        <v>1039.1255175000001</v>
      </c>
      <c r="G401" s="19">
        <f t="shared" si="71"/>
        <v>1004.4880002499999</v>
      </c>
      <c r="H401" s="18">
        <f t="shared" si="72"/>
        <v>-34.637517250000201</v>
      </c>
      <c r="I401" s="18">
        <f t="shared" si="73"/>
        <v>12469.506210000001</v>
      </c>
      <c r="J401" s="18">
        <f t="shared" si="73"/>
        <v>12053.856002999999</v>
      </c>
      <c r="K401" s="18">
        <f t="shared" si="74"/>
        <v>-415.65020700000241</v>
      </c>
    </row>
    <row r="402" spans="1:11" x14ac:dyDescent="0.25">
      <c r="A402" s="2" t="s">
        <v>178</v>
      </c>
      <c r="B402" s="2">
        <v>134200</v>
      </c>
      <c r="C402" s="17">
        <v>0</v>
      </c>
      <c r="D402" s="17">
        <v>0</v>
      </c>
      <c r="E402" s="18">
        <v>0</v>
      </c>
      <c r="F402" s="19">
        <f t="shared" si="70"/>
        <v>0</v>
      </c>
      <c r="G402" s="19">
        <f t="shared" si="71"/>
        <v>0</v>
      </c>
      <c r="H402" s="18">
        <f t="shared" si="72"/>
        <v>0</v>
      </c>
      <c r="I402" s="18">
        <f t="shared" si="73"/>
        <v>0</v>
      </c>
      <c r="J402" s="18">
        <f t="shared" si="73"/>
        <v>0</v>
      </c>
      <c r="K402" s="18">
        <f t="shared" si="74"/>
        <v>0</v>
      </c>
    </row>
    <row r="403" spans="1:11" x14ac:dyDescent="0.25">
      <c r="A403" s="2" t="s">
        <v>179</v>
      </c>
      <c r="B403" s="2">
        <v>134200</v>
      </c>
      <c r="C403" s="17">
        <v>1.2799999999999999E-2</v>
      </c>
      <c r="D403" s="17">
        <v>1.26E-2</v>
      </c>
      <c r="E403" s="18">
        <v>1839349.29</v>
      </c>
      <c r="F403" s="19">
        <f t="shared" si="70"/>
        <v>1961.9725759999999</v>
      </c>
      <c r="G403" s="19">
        <f t="shared" si="71"/>
        <v>1931.3167544999999</v>
      </c>
      <c r="H403" s="18">
        <f t="shared" si="72"/>
        <v>-30.655821500000002</v>
      </c>
      <c r="I403" s="18">
        <f t="shared" si="73"/>
        <v>23543.670911999998</v>
      </c>
      <c r="J403" s="18">
        <f t="shared" si="73"/>
        <v>23175.801054</v>
      </c>
      <c r="K403" s="18">
        <f t="shared" si="74"/>
        <v>-367.8698579999982</v>
      </c>
    </row>
    <row r="404" spans="1:11" x14ac:dyDescent="0.25">
      <c r="A404" s="2" t="s">
        <v>180</v>
      </c>
      <c r="B404" s="2">
        <v>134200</v>
      </c>
      <c r="C404" s="17">
        <v>1.9299999999999998E-2</v>
      </c>
      <c r="D404" s="17">
        <v>1.9300000000000001E-2</v>
      </c>
      <c r="E404" s="18">
        <v>846906.63</v>
      </c>
      <c r="F404" s="19">
        <f t="shared" si="70"/>
        <v>1362.1081632499997</v>
      </c>
      <c r="G404" s="19">
        <f t="shared" si="71"/>
        <v>1362.1081632500002</v>
      </c>
      <c r="H404" s="18">
        <f t="shared" si="72"/>
        <v>0</v>
      </c>
      <c r="I404" s="18">
        <f t="shared" si="73"/>
        <v>16345.297958999996</v>
      </c>
      <c r="J404" s="18">
        <f t="shared" si="73"/>
        <v>16345.297959000003</v>
      </c>
      <c r="K404" s="18">
        <f t="shared" si="74"/>
        <v>0</v>
      </c>
    </row>
    <row r="405" spans="1:11" x14ac:dyDescent="0.25">
      <c r="A405" s="2" t="s">
        <v>181</v>
      </c>
      <c r="B405" s="2">
        <v>134200</v>
      </c>
      <c r="C405" s="17">
        <v>2.7800000000000002E-2</v>
      </c>
      <c r="D405" s="17">
        <v>2.64E-2</v>
      </c>
      <c r="E405" s="18">
        <v>766004.64</v>
      </c>
      <c r="F405" s="19">
        <f t="shared" si="70"/>
        <v>1774.5774160000001</v>
      </c>
      <c r="G405" s="19">
        <f t="shared" si="71"/>
        <v>1685.2102080000002</v>
      </c>
      <c r="H405" s="18">
        <f t="shared" si="72"/>
        <v>-89.367207999999891</v>
      </c>
      <c r="I405" s="18">
        <f t="shared" si="73"/>
        <v>21294.928992000001</v>
      </c>
      <c r="J405" s="18">
        <f t="shared" si="73"/>
        <v>20222.522496000001</v>
      </c>
      <c r="K405" s="18">
        <f t="shared" si="74"/>
        <v>-1072.4064959999996</v>
      </c>
    </row>
    <row r="406" spans="1:11" x14ac:dyDescent="0.25">
      <c r="A406" s="2" t="s">
        <v>182</v>
      </c>
      <c r="B406" s="2">
        <v>134200</v>
      </c>
      <c r="C406" s="17">
        <v>3.1E-2</v>
      </c>
      <c r="D406" s="17">
        <v>2.8899999999999999E-2</v>
      </c>
      <c r="E406" s="18">
        <v>483544.93000000005</v>
      </c>
      <c r="F406" s="19">
        <f t="shared" si="70"/>
        <v>1249.1577358333334</v>
      </c>
      <c r="G406" s="19">
        <f t="shared" si="71"/>
        <v>1164.5373730833333</v>
      </c>
      <c r="H406" s="18">
        <f t="shared" si="72"/>
        <v>-84.62036275000014</v>
      </c>
      <c r="I406" s="18">
        <f t="shared" si="73"/>
        <v>14989.892830000001</v>
      </c>
      <c r="J406" s="18">
        <f t="shared" si="73"/>
        <v>13974.448476999998</v>
      </c>
      <c r="K406" s="18">
        <f t="shared" si="74"/>
        <v>-1015.4443530000026</v>
      </c>
    </row>
    <row r="407" spans="1:11" x14ac:dyDescent="0.25">
      <c r="A407" s="2" t="s">
        <v>183</v>
      </c>
      <c r="B407" s="2">
        <v>134200</v>
      </c>
      <c r="C407" s="17">
        <v>0</v>
      </c>
      <c r="D407" s="17">
        <v>0</v>
      </c>
      <c r="E407" s="18">
        <v>0</v>
      </c>
      <c r="F407" s="19">
        <f t="shared" si="70"/>
        <v>0</v>
      </c>
      <c r="G407" s="19">
        <f t="shared" si="71"/>
        <v>0</v>
      </c>
      <c r="H407" s="18">
        <f t="shared" si="72"/>
        <v>0</v>
      </c>
      <c r="I407" s="18">
        <f t="shared" si="73"/>
        <v>0</v>
      </c>
      <c r="J407" s="18">
        <f t="shared" si="73"/>
        <v>0</v>
      </c>
      <c r="K407" s="18">
        <f t="shared" si="74"/>
        <v>0</v>
      </c>
    </row>
    <row r="408" spans="1:11" x14ac:dyDescent="0.25">
      <c r="A408" s="2" t="s">
        <v>184</v>
      </c>
      <c r="B408" s="2">
        <v>134200</v>
      </c>
      <c r="C408" s="17">
        <v>1.3099999999999999E-2</v>
      </c>
      <c r="D408" s="17">
        <v>1.3100000000000001E-2</v>
      </c>
      <c r="E408" s="18">
        <v>21667.079999999998</v>
      </c>
      <c r="F408" s="19">
        <f t="shared" si="70"/>
        <v>23.653228999999996</v>
      </c>
      <c r="G408" s="19">
        <f t="shared" si="71"/>
        <v>23.653229</v>
      </c>
      <c r="H408" s="18">
        <f t="shared" si="72"/>
        <v>0</v>
      </c>
      <c r="I408" s="18">
        <f t="shared" si="73"/>
        <v>283.83874799999995</v>
      </c>
      <c r="J408" s="18">
        <f t="shared" si="73"/>
        <v>283.83874800000001</v>
      </c>
      <c r="K408" s="18">
        <f t="shared" si="74"/>
        <v>0</v>
      </c>
    </row>
    <row r="409" spans="1:11" x14ac:dyDescent="0.25">
      <c r="A409" s="2" t="s">
        <v>185</v>
      </c>
      <c r="B409" s="2">
        <v>134200</v>
      </c>
      <c r="C409" s="17">
        <v>1.77E-2</v>
      </c>
      <c r="D409" s="17">
        <v>1.8100000000000002E-2</v>
      </c>
      <c r="E409" s="18">
        <v>2235100.61</v>
      </c>
      <c r="F409" s="19">
        <f t="shared" si="70"/>
        <v>3296.77339975</v>
      </c>
      <c r="G409" s="19">
        <f t="shared" si="71"/>
        <v>3371.2767534166669</v>
      </c>
      <c r="H409" s="18">
        <f t="shared" si="72"/>
        <v>74.503353666666953</v>
      </c>
      <c r="I409" s="18">
        <f t="shared" si="73"/>
        <v>39561.280796999999</v>
      </c>
      <c r="J409" s="18">
        <f t="shared" si="73"/>
        <v>40455.321041000003</v>
      </c>
      <c r="K409" s="18">
        <f t="shared" si="74"/>
        <v>894.04024400000344</v>
      </c>
    </row>
    <row r="410" spans="1:11" x14ac:dyDescent="0.25">
      <c r="A410" s="2" t="s">
        <v>186</v>
      </c>
      <c r="B410" s="2">
        <v>134200</v>
      </c>
      <c r="C410" s="17">
        <v>2.4299999999999999E-2</v>
      </c>
      <c r="D410" s="17">
        <v>2.4500000000000001E-2</v>
      </c>
      <c r="E410" s="18">
        <v>446520.02</v>
      </c>
      <c r="F410" s="19">
        <f t="shared" si="70"/>
        <v>904.20304050000004</v>
      </c>
      <c r="G410" s="19">
        <f t="shared" si="71"/>
        <v>911.64504083333338</v>
      </c>
      <c r="H410" s="18">
        <f t="shared" si="72"/>
        <v>7.4420003333333398</v>
      </c>
      <c r="I410" s="18">
        <f t="shared" si="73"/>
        <v>10850.436486000001</v>
      </c>
      <c r="J410" s="18">
        <f t="shared" si="73"/>
        <v>10939.74049</v>
      </c>
      <c r="K410" s="18">
        <f t="shared" si="74"/>
        <v>89.304003999999622</v>
      </c>
    </row>
    <row r="411" spans="1:11" x14ac:dyDescent="0.25">
      <c r="A411" s="2" t="s">
        <v>187</v>
      </c>
      <c r="B411" s="2">
        <v>134200</v>
      </c>
      <c r="C411" s="17">
        <v>1.89E-2</v>
      </c>
      <c r="D411" s="17">
        <v>1.8800000000000001E-2</v>
      </c>
      <c r="E411" s="18">
        <v>97996.9</v>
      </c>
      <c r="F411" s="19">
        <f t="shared" si="70"/>
        <v>154.34511749999999</v>
      </c>
      <c r="G411" s="19">
        <f t="shared" si="71"/>
        <v>153.52847666666665</v>
      </c>
      <c r="H411" s="18">
        <f t="shared" si="72"/>
        <v>-0.81664083333333792</v>
      </c>
      <c r="I411" s="18">
        <f t="shared" si="73"/>
        <v>1852.1414099999997</v>
      </c>
      <c r="J411" s="18">
        <f t="shared" si="73"/>
        <v>1842.3417199999999</v>
      </c>
      <c r="K411" s="18">
        <f t="shared" si="74"/>
        <v>-9.7996899999998277</v>
      </c>
    </row>
    <row r="412" spans="1:11" x14ac:dyDescent="0.25">
      <c r="A412" s="2" t="s">
        <v>188</v>
      </c>
      <c r="B412" s="2">
        <v>134200</v>
      </c>
      <c r="C412" s="17">
        <v>1.89E-2</v>
      </c>
      <c r="D412" s="17">
        <v>1.8800000000000001E-2</v>
      </c>
      <c r="E412" s="18">
        <v>97861.58</v>
      </c>
      <c r="F412" s="19">
        <f t="shared" si="70"/>
        <v>154.13198850000001</v>
      </c>
      <c r="G412" s="19">
        <f t="shared" si="71"/>
        <v>153.31647533333333</v>
      </c>
      <c r="H412" s="18">
        <f t="shared" si="72"/>
        <v>-0.81551316666667617</v>
      </c>
      <c r="I412" s="18">
        <f t="shared" si="73"/>
        <v>1849.583862</v>
      </c>
      <c r="J412" s="18">
        <f t="shared" si="73"/>
        <v>1839.7977040000001</v>
      </c>
      <c r="K412" s="18">
        <f t="shared" si="74"/>
        <v>-9.7861579999998867</v>
      </c>
    </row>
    <row r="413" spans="1:11" x14ac:dyDescent="0.25">
      <c r="A413" s="2" t="s">
        <v>189</v>
      </c>
      <c r="B413" s="2">
        <v>134200</v>
      </c>
      <c r="C413" s="17">
        <v>2.0199999999999999E-2</v>
      </c>
      <c r="D413" s="17">
        <v>2.0199999999999999E-2</v>
      </c>
      <c r="E413" s="18">
        <v>338423.07</v>
      </c>
      <c r="F413" s="19">
        <f t="shared" si="70"/>
        <v>569.67883449999999</v>
      </c>
      <c r="G413" s="19">
        <f t="shared" si="71"/>
        <v>569.67883449999999</v>
      </c>
      <c r="H413" s="18">
        <f t="shared" si="72"/>
        <v>0</v>
      </c>
      <c r="I413" s="18">
        <f t="shared" si="73"/>
        <v>6836.1460139999999</v>
      </c>
      <c r="J413" s="18">
        <f t="shared" si="73"/>
        <v>6836.1460139999999</v>
      </c>
      <c r="K413" s="18">
        <f t="shared" si="74"/>
        <v>0</v>
      </c>
    </row>
    <row r="414" spans="1:11" x14ac:dyDescent="0.25">
      <c r="A414" s="2" t="s">
        <v>190</v>
      </c>
      <c r="B414" s="2">
        <v>134200</v>
      </c>
      <c r="C414" s="17">
        <v>2.0199999999999999E-2</v>
      </c>
      <c r="D414" s="17">
        <v>2.0199999999999999E-2</v>
      </c>
      <c r="E414" s="18">
        <v>337096.18</v>
      </c>
      <c r="F414" s="19">
        <f t="shared" si="70"/>
        <v>567.44523633333336</v>
      </c>
      <c r="G414" s="19">
        <f t="shared" si="71"/>
        <v>567.44523633333336</v>
      </c>
      <c r="H414" s="18">
        <f t="shared" si="72"/>
        <v>0</v>
      </c>
      <c r="I414" s="18">
        <f t="shared" si="73"/>
        <v>6809.3428359999998</v>
      </c>
      <c r="J414" s="18">
        <f t="shared" si="73"/>
        <v>6809.3428359999998</v>
      </c>
      <c r="K414" s="18">
        <f t="shared" si="74"/>
        <v>0</v>
      </c>
    </row>
    <row r="415" spans="1:11" x14ac:dyDescent="0.25">
      <c r="A415" s="2" t="s">
        <v>191</v>
      </c>
      <c r="B415" s="2">
        <v>134200</v>
      </c>
      <c r="C415" s="17">
        <v>2.0300000000000002E-2</v>
      </c>
      <c r="D415" s="17">
        <v>2.0299999999999999E-2</v>
      </c>
      <c r="E415" s="18">
        <v>347146.53</v>
      </c>
      <c r="F415" s="19">
        <f t="shared" si="70"/>
        <v>587.25621325000009</v>
      </c>
      <c r="G415" s="19">
        <f t="shared" si="71"/>
        <v>587.25621324999997</v>
      </c>
      <c r="H415" s="18">
        <f t="shared" si="72"/>
        <v>0</v>
      </c>
      <c r="I415" s="18">
        <f t="shared" si="73"/>
        <v>7047.0745590000006</v>
      </c>
      <c r="J415" s="18">
        <f t="shared" si="73"/>
        <v>7047.0745589999997</v>
      </c>
      <c r="K415" s="18">
        <f t="shared" si="74"/>
        <v>0</v>
      </c>
    </row>
    <row r="416" spans="1:11" x14ac:dyDescent="0.25">
      <c r="A416" s="2" t="s">
        <v>192</v>
      </c>
      <c r="B416" s="2">
        <v>134200</v>
      </c>
      <c r="C416" s="17">
        <v>0</v>
      </c>
      <c r="D416" s="17">
        <v>0</v>
      </c>
      <c r="E416" s="18">
        <v>0</v>
      </c>
      <c r="F416" s="19">
        <f t="shared" si="70"/>
        <v>0</v>
      </c>
      <c r="G416" s="19">
        <f t="shared" si="71"/>
        <v>0</v>
      </c>
      <c r="H416" s="18">
        <f t="shared" si="72"/>
        <v>0</v>
      </c>
      <c r="I416" s="18">
        <f t="shared" si="73"/>
        <v>0</v>
      </c>
      <c r="J416" s="18">
        <f t="shared" si="73"/>
        <v>0</v>
      </c>
      <c r="K416" s="18">
        <f t="shared" si="74"/>
        <v>0</v>
      </c>
    </row>
    <row r="417" spans="1:11" x14ac:dyDescent="0.25">
      <c r="A417" s="2" t="s">
        <v>754</v>
      </c>
      <c r="B417" s="2">
        <v>134200</v>
      </c>
      <c r="C417" s="17">
        <v>4.8799999999999996E-2</v>
      </c>
      <c r="D417" s="17">
        <v>4.7699999999999999E-2</v>
      </c>
      <c r="E417" s="18">
        <v>28564016.050000001</v>
      </c>
      <c r="F417" s="19">
        <f>E417*$C417/12</f>
        <v>116160.33193666667</v>
      </c>
      <c r="G417" s="19">
        <f t="shared" si="71"/>
        <v>113541.96379875</v>
      </c>
      <c r="H417" s="18">
        <f t="shared" si="72"/>
        <v>-2618.3681379166665</v>
      </c>
      <c r="I417" s="18">
        <f t="shared" ref="I417:J423" si="75">+F417*12</f>
        <v>1393923.98324</v>
      </c>
      <c r="J417" s="18">
        <f t="shared" si="75"/>
        <v>1362503.565585</v>
      </c>
      <c r="K417" s="18">
        <f t="shared" si="74"/>
        <v>-31420.417654999997</v>
      </c>
    </row>
    <row r="418" spans="1:11" x14ac:dyDescent="0.25">
      <c r="A418" s="2" t="s">
        <v>755</v>
      </c>
      <c r="B418" s="2">
        <v>134200</v>
      </c>
      <c r="C418" s="17">
        <v>2.86E-2</v>
      </c>
      <c r="D418" s="17">
        <v>2.7400000000000001E-2</v>
      </c>
      <c r="E418" s="18">
        <v>23410569.219999999</v>
      </c>
      <c r="F418" s="19">
        <f>E418*$C418/12</f>
        <v>55795.189974333334</v>
      </c>
      <c r="G418" s="19">
        <f t="shared" si="71"/>
        <v>53454.133052333338</v>
      </c>
      <c r="H418" s="18">
        <f t="shared" si="72"/>
        <v>-2341.0569219999961</v>
      </c>
      <c r="I418" s="18">
        <f t="shared" si="75"/>
        <v>669542.27969200001</v>
      </c>
      <c r="J418" s="18">
        <f t="shared" si="75"/>
        <v>641449.59662800003</v>
      </c>
      <c r="K418" s="18">
        <f t="shared" si="74"/>
        <v>-28092.683063999983</v>
      </c>
    </row>
    <row r="419" spans="1:11" x14ac:dyDescent="0.25">
      <c r="A419" s="2" t="s">
        <v>756</v>
      </c>
      <c r="B419" s="2">
        <v>134200</v>
      </c>
      <c r="C419" s="17">
        <v>4.53E-2</v>
      </c>
      <c r="D419" s="17">
        <v>4.4999999999999998E-2</v>
      </c>
      <c r="E419" s="18">
        <v>6851592.0999999996</v>
      </c>
      <c r="F419" s="19">
        <f>E419*$C419/12</f>
        <v>25864.760177499997</v>
      </c>
      <c r="G419" s="19">
        <f t="shared" si="71"/>
        <v>25693.470375000001</v>
      </c>
      <c r="H419" s="18">
        <f t="shared" si="72"/>
        <v>-171.28980249999586</v>
      </c>
      <c r="I419" s="18">
        <f t="shared" si="75"/>
        <v>310377.12212999997</v>
      </c>
      <c r="J419" s="18">
        <f t="shared" si="75"/>
        <v>308321.64449999999</v>
      </c>
      <c r="K419" s="18">
        <f t="shared" si="74"/>
        <v>-2055.4776299999794</v>
      </c>
    </row>
    <row r="420" spans="1:11" x14ac:dyDescent="0.25">
      <c r="A420" s="2" t="s">
        <v>757</v>
      </c>
      <c r="B420" s="2">
        <v>134200</v>
      </c>
      <c r="C420" s="17">
        <v>2.24E-2</v>
      </c>
      <c r="D420" s="17">
        <v>2.1499999999999998E-2</v>
      </c>
      <c r="E420" s="18">
        <v>5641750.8200000003</v>
      </c>
      <c r="F420" s="19">
        <f>E420*$C420/12</f>
        <v>10531.268197333333</v>
      </c>
      <c r="G420" s="19">
        <f t="shared" si="71"/>
        <v>10108.136885833334</v>
      </c>
      <c r="H420" s="18">
        <f t="shared" si="72"/>
        <v>-423.13131149999936</v>
      </c>
      <c r="I420" s="18">
        <f t="shared" si="75"/>
        <v>126375.218368</v>
      </c>
      <c r="J420" s="18">
        <f t="shared" si="75"/>
        <v>121297.64263</v>
      </c>
      <c r="K420" s="18">
        <f t="shared" si="74"/>
        <v>-5077.5757379999995</v>
      </c>
    </row>
    <row r="421" spans="1:11" x14ac:dyDescent="0.25">
      <c r="A421" s="2" t="s">
        <v>193</v>
      </c>
      <c r="B421" s="2">
        <v>134200</v>
      </c>
      <c r="C421" s="17">
        <v>2.7700000000000002E-2</v>
      </c>
      <c r="D421" s="17">
        <v>2.7400000000000001E-2</v>
      </c>
      <c r="E421" s="18">
        <v>6602221.0700000003</v>
      </c>
      <c r="F421" s="19">
        <f>E421*C421/12</f>
        <v>15240.126969916668</v>
      </c>
      <c r="G421" s="19">
        <f t="shared" si="71"/>
        <v>15075.071443166669</v>
      </c>
      <c r="H421" s="18">
        <f t="shared" si="72"/>
        <v>-165.05552674999853</v>
      </c>
      <c r="I421" s="18">
        <f t="shared" si="75"/>
        <v>182881.52363900002</v>
      </c>
      <c r="J421" s="18">
        <f t="shared" si="75"/>
        <v>180900.85731800002</v>
      </c>
      <c r="K421" s="18">
        <f t="shared" si="74"/>
        <v>-1980.666320999997</v>
      </c>
    </row>
    <row r="422" spans="1:11" x14ac:dyDescent="0.25">
      <c r="A422" s="2" t="s">
        <v>194</v>
      </c>
      <c r="B422" s="2">
        <v>134200</v>
      </c>
      <c r="C422" s="17">
        <v>2.1600000000000001E-2</v>
      </c>
      <c r="D422" s="17">
        <v>2.1499999999999998E-2</v>
      </c>
      <c r="E422" s="18">
        <v>2320474.2000000002</v>
      </c>
      <c r="F422" s="19">
        <f>E422*C422/12</f>
        <v>4176.8535600000005</v>
      </c>
      <c r="G422" s="19">
        <f t="shared" si="71"/>
        <v>4157.516275</v>
      </c>
      <c r="H422" s="18">
        <f t="shared" si="72"/>
        <v>-19.33728500000052</v>
      </c>
      <c r="I422" s="18">
        <f t="shared" si="75"/>
        <v>50122.242720000009</v>
      </c>
      <c r="J422" s="18">
        <f t="shared" si="75"/>
        <v>49890.195299999999</v>
      </c>
      <c r="K422" s="18">
        <f t="shared" si="74"/>
        <v>-232.04742000000988</v>
      </c>
    </row>
    <row r="423" spans="1:11" x14ac:dyDescent="0.25">
      <c r="A423" s="2" t="s">
        <v>195</v>
      </c>
      <c r="B423" s="2">
        <v>134200</v>
      </c>
      <c r="C423" s="17">
        <v>4.5700000000000005E-2</v>
      </c>
      <c r="D423" s="17">
        <v>4.4999999999999998E-2</v>
      </c>
      <c r="E423" s="18">
        <v>7693302.29</v>
      </c>
      <c r="F423" s="19">
        <f>E423*C423/12</f>
        <v>29298.659554416667</v>
      </c>
      <c r="G423" s="19">
        <f t="shared" si="71"/>
        <v>28849.883587499997</v>
      </c>
      <c r="H423" s="18">
        <f t="shared" si="72"/>
        <v>-448.77596691666986</v>
      </c>
      <c r="I423" s="18">
        <f t="shared" si="75"/>
        <v>351583.91465300001</v>
      </c>
      <c r="J423" s="18">
        <f t="shared" si="75"/>
        <v>346198.60304999998</v>
      </c>
      <c r="K423" s="18">
        <f t="shared" si="74"/>
        <v>-5385.3116030000383</v>
      </c>
    </row>
    <row r="424" spans="1:11" x14ac:dyDescent="0.25">
      <c r="A424" s="7" t="s">
        <v>196</v>
      </c>
      <c r="E424" s="20">
        <f>SUBTOTAL(9,E386:E423)</f>
        <v>107776290.47</v>
      </c>
      <c r="F424" s="20">
        <f t="shared" ref="F424:K424" si="76">SUBTOTAL(9,F386:F423)</f>
        <v>301448.26880725002</v>
      </c>
      <c r="G424" s="20">
        <f t="shared" si="76"/>
        <v>294285.56471058336</v>
      </c>
      <c r="H424" s="20">
        <f t="shared" si="76"/>
        <v>-7162.7040966666582</v>
      </c>
      <c r="I424" s="20">
        <f t="shared" si="76"/>
        <v>3617379.2256869995</v>
      </c>
      <c r="J424" s="20">
        <f t="shared" si="76"/>
        <v>3531426.7765269997</v>
      </c>
      <c r="K424" s="20">
        <f t="shared" si="76"/>
        <v>-85952.449159999989</v>
      </c>
    </row>
    <row r="426" spans="1:11" x14ac:dyDescent="0.25">
      <c r="A426" s="7" t="s">
        <v>197</v>
      </c>
    </row>
    <row r="427" spans="1:11" x14ac:dyDescent="0.25">
      <c r="A427" s="2" t="s">
        <v>758</v>
      </c>
      <c r="B427" s="2">
        <v>134230</v>
      </c>
      <c r="C427" s="17">
        <v>0.1404</v>
      </c>
      <c r="D427" s="17">
        <v>0.1404</v>
      </c>
      <c r="E427" s="18">
        <v>715380.63</v>
      </c>
      <c r="F427" s="19">
        <f>E427*$C427/12</f>
        <v>8369.9533709999996</v>
      </c>
      <c r="G427" s="19">
        <f>+E427*D427/12</f>
        <v>8369.9533709999996</v>
      </c>
      <c r="H427" s="18">
        <f>+G427-F427</f>
        <v>0</v>
      </c>
      <c r="I427" s="18">
        <f t="shared" ref="I427:J431" si="77">+F427*12</f>
        <v>100439.440452</v>
      </c>
      <c r="J427" s="18">
        <f t="shared" si="77"/>
        <v>100439.440452</v>
      </c>
      <c r="K427" s="18">
        <f>+J427-I427</f>
        <v>0</v>
      </c>
    </row>
    <row r="428" spans="1:11" x14ac:dyDescent="0.25">
      <c r="A428" s="2" t="s">
        <v>759</v>
      </c>
      <c r="B428" s="2">
        <v>134230</v>
      </c>
      <c r="C428" s="17">
        <v>0.16270000000000001</v>
      </c>
      <c r="D428" s="17">
        <v>0.16270000000000001</v>
      </c>
      <c r="E428" s="18">
        <v>1153081.03</v>
      </c>
      <c r="F428" s="19">
        <f>E428*$C428/12</f>
        <v>15633.856965083336</v>
      </c>
      <c r="G428" s="19">
        <f>+E428*D428/12</f>
        <v>15633.856965083336</v>
      </c>
      <c r="H428" s="18">
        <f>+G428-F428</f>
        <v>0</v>
      </c>
      <c r="I428" s="18">
        <f t="shared" si="77"/>
        <v>187606.28358100003</v>
      </c>
      <c r="J428" s="18">
        <f t="shared" si="77"/>
        <v>187606.28358100003</v>
      </c>
      <c r="K428" s="18">
        <f>+J428-I428</f>
        <v>0</v>
      </c>
    </row>
    <row r="429" spans="1:11" x14ac:dyDescent="0.25">
      <c r="A429" s="2" t="s">
        <v>760</v>
      </c>
      <c r="B429" s="2">
        <v>134230</v>
      </c>
      <c r="C429" s="17">
        <v>0.14130000000000001</v>
      </c>
      <c r="D429" s="17">
        <v>0.14000000000000001</v>
      </c>
      <c r="E429" s="18">
        <v>12722.09</v>
      </c>
      <c r="F429" s="19">
        <f>E429*$C429/12</f>
        <v>149.80260975000002</v>
      </c>
      <c r="G429" s="19">
        <f>+E429*D429/12</f>
        <v>148.42438333333334</v>
      </c>
      <c r="H429" s="18">
        <f>+G429-F429</f>
        <v>-1.3782264166666778</v>
      </c>
      <c r="I429" s="18">
        <f t="shared" si="77"/>
        <v>1797.6313170000003</v>
      </c>
      <c r="J429" s="18">
        <f t="shared" si="77"/>
        <v>1781.0925999999999</v>
      </c>
      <c r="K429" s="18">
        <f>+J429-I429</f>
        <v>-16.538717000000361</v>
      </c>
    </row>
    <row r="430" spans="1:11" x14ac:dyDescent="0.25">
      <c r="A430" s="2" t="s">
        <v>198</v>
      </c>
      <c r="B430" s="2">
        <v>134230</v>
      </c>
      <c r="C430" s="17">
        <v>0.14050000000000001</v>
      </c>
      <c r="D430" s="17">
        <v>0.1404</v>
      </c>
      <c r="E430" s="18">
        <v>329668.39</v>
      </c>
      <c r="F430" s="19">
        <f>E430*C430/12</f>
        <v>3859.8673995833337</v>
      </c>
      <c r="G430" s="19">
        <f>+E430*D430/12</f>
        <v>3857.120163</v>
      </c>
      <c r="H430" s="18">
        <f>+G430-F430</f>
        <v>-2.747236583333688</v>
      </c>
      <c r="I430" s="18">
        <f t="shared" si="77"/>
        <v>46318.408795000003</v>
      </c>
      <c r="J430" s="18">
        <f t="shared" si="77"/>
        <v>46285.441956000002</v>
      </c>
      <c r="K430" s="18">
        <f>+J430-I430</f>
        <v>-32.966839000000618</v>
      </c>
    </row>
    <row r="431" spans="1:11" x14ac:dyDescent="0.25">
      <c r="A431" s="2" t="s">
        <v>199</v>
      </c>
      <c r="B431" s="2">
        <v>134230</v>
      </c>
      <c r="C431" s="17">
        <v>0.13780000000000001</v>
      </c>
      <c r="D431" s="17">
        <v>0.14000000000000001</v>
      </c>
      <c r="E431" s="18">
        <v>6553.81</v>
      </c>
      <c r="F431" s="19">
        <f>E431*C431/12</f>
        <v>75.259584833333335</v>
      </c>
      <c r="G431" s="19">
        <f>+E431*D431/12</f>
        <v>76.461116666666683</v>
      </c>
      <c r="H431" s="18">
        <f>+G431-F431</f>
        <v>1.2015318333333482</v>
      </c>
      <c r="I431" s="18">
        <f t="shared" si="77"/>
        <v>903.11501799999996</v>
      </c>
      <c r="J431" s="18">
        <f t="shared" si="77"/>
        <v>917.53340000000026</v>
      </c>
      <c r="K431" s="18">
        <f>+J431-I431</f>
        <v>14.418382000000292</v>
      </c>
    </row>
    <row r="432" spans="1:11" x14ac:dyDescent="0.25">
      <c r="A432" s="7" t="s">
        <v>200</v>
      </c>
      <c r="C432" s="17"/>
      <c r="D432" s="17"/>
      <c r="E432" s="20">
        <f>SUBTOTAL(9,E427:E431)</f>
        <v>2217405.9500000002</v>
      </c>
      <c r="F432" s="20">
        <f t="shared" ref="F432:K432" si="78">SUBTOTAL(9,F427:F431)</f>
        <v>28088.739930250002</v>
      </c>
      <c r="G432" s="20">
        <f t="shared" si="78"/>
        <v>28085.815999083334</v>
      </c>
      <c r="H432" s="20">
        <f t="shared" si="78"/>
        <v>-2.9239311666670176</v>
      </c>
      <c r="I432" s="20">
        <f t="shared" si="78"/>
        <v>337064.87916300003</v>
      </c>
      <c r="J432" s="20">
        <f t="shared" si="78"/>
        <v>337029.79198899999</v>
      </c>
      <c r="K432" s="20">
        <f t="shared" si="78"/>
        <v>-35.087174000000687</v>
      </c>
    </row>
    <row r="433" spans="1:11" x14ac:dyDescent="0.25">
      <c r="C433" s="17"/>
      <c r="D433" s="17"/>
      <c r="E433" s="18"/>
      <c r="F433" s="19"/>
      <c r="G433" s="19"/>
      <c r="H433" s="18"/>
      <c r="I433" s="18"/>
      <c r="J433" s="18"/>
      <c r="K433" s="18"/>
    </row>
    <row r="434" spans="1:11" x14ac:dyDescent="0.25">
      <c r="A434" s="7" t="s">
        <v>201</v>
      </c>
      <c r="C434" s="17"/>
      <c r="D434" s="17"/>
      <c r="E434" s="18"/>
      <c r="F434" s="19"/>
      <c r="G434" s="19"/>
      <c r="H434" s="18"/>
      <c r="I434" s="18"/>
      <c r="J434" s="18"/>
      <c r="K434" s="18"/>
    </row>
    <row r="435" spans="1:11" x14ac:dyDescent="0.25">
      <c r="A435" s="2" t="s">
        <v>761</v>
      </c>
      <c r="B435" s="2">
        <v>134300</v>
      </c>
      <c r="C435" s="17">
        <v>3.5300000000000005E-2</v>
      </c>
      <c r="D435" s="17">
        <v>3.5299999999999998E-2</v>
      </c>
      <c r="E435" s="18">
        <v>301584647.13</v>
      </c>
      <c r="F435" s="19">
        <f t="shared" ref="F435:F463" si="79">E435*C435/12</f>
        <v>887161.50364075007</v>
      </c>
      <c r="G435" s="19">
        <f t="shared" ref="G435:G463" si="80">+E435*D435/12</f>
        <v>887161.50364074996</v>
      </c>
      <c r="H435" s="18">
        <f t="shared" ref="H435:H463" si="81">+G435-F435</f>
        <v>0</v>
      </c>
      <c r="I435" s="18">
        <f t="shared" ref="I435:J463" si="82">+F435*12</f>
        <v>10645938.043689001</v>
      </c>
      <c r="J435" s="18">
        <f t="shared" si="82"/>
        <v>10645938.043688999</v>
      </c>
      <c r="K435" s="18">
        <f t="shared" ref="K435:K463" si="83">+J435-I435</f>
        <v>0</v>
      </c>
    </row>
    <row r="436" spans="1:11" x14ac:dyDescent="0.25">
      <c r="A436" s="2" t="s">
        <v>762</v>
      </c>
      <c r="B436" s="2">
        <v>134300</v>
      </c>
      <c r="C436" s="17">
        <v>2.93E-2</v>
      </c>
      <c r="D436" s="17">
        <v>2.93E-2</v>
      </c>
      <c r="E436" s="18">
        <v>25934235.140000001</v>
      </c>
      <c r="F436" s="19">
        <f t="shared" si="79"/>
        <v>63322.757466833333</v>
      </c>
      <c r="G436" s="19">
        <f t="shared" si="80"/>
        <v>63322.757466833333</v>
      </c>
      <c r="H436" s="18">
        <f t="shared" si="81"/>
        <v>0</v>
      </c>
      <c r="I436" s="18">
        <f t="shared" si="82"/>
        <v>759873.08960199996</v>
      </c>
      <c r="J436" s="18">
        <f t="shared" si="82"/>
        <v>759873.08960199996</v>
      </c>
      <c r="K436" s="18">
        <f t="shared" si="83"/>
        <v>0</v>
      </c>
    </row>
    <row r="437" spans="1:11" x14ac:dyDescent="0.25">
      <c r="A437" s="2" t="s">
        <v>763</v>
      </c>
      <c r="B437" s="2">
        <v>134300</v>
      </c>
      <c r="C437" s="17">
        <v>2.1100000000000001E-2</v>
      </c>
      <c r="D437" s="17">
        <v>2.1100000000000001E-2</v>
      </c>
      <c r="E437" s="18">
        <v>42711831.420000009</v>
      </c>
      <c r="F437" s="19">
        <f t="shared" si="79"/>
        <v>75101.636913500013</v>
      </c>
      <c r="G437" s="19">
        <f t="shared" si="80"/>
        <v>75101.636913500013</v>
      </c>
      <c r="H437" s="18">
        <f t="shared" si="81"/>
        <v>0</v>
      </c>
      <c r="I437" s="18">
        <f t="shared" si="82"/>
        <v>901219.6429620001</v>
      </c>
      <c r="J437" s="18">
        <f t="shared" si="82"/>
        <v>901219.6429620001</v>
      </c>
      <c r="K437" s="18">
        <f t="shared" si="83"/>
        <v>0</v>
      </c>
    </row>
    <row r="438" spans="1:11" x14ac:dyDescent="0.25">
      <c r="A438" s="2" t="s">
        <v>764</v>
      </c>
      <c r="B438" s="2">
        <v>134300</v>
      </c>
      <c r="C438" s="17">
        <v>2.69E-2</v>
      </c>
      <c r="D438" s="17">
        <v>2.7099999999999999E-2</v>
      </c>
      <c r="E438" s="18">
        <v>16822049.449999999</v>
      </c>
      <c r="F438" s="19">
        <f t="shared" si="79"/>
        <v>37709.427517083335</v>
      </c>
      <c r="G438" s="19">
        <f t="shared" si="80"/>
        <v>37989.795007916662</v>
      </c>
      <c r="H438" s="18">
        <f t="shared" si="81"/>
        <v>280.36749083332688</v>
      </c>
      <c r="I438" s="18">
        <f t="shared" si="82"/>
        <v>452513.13020500005</v>
      </c>
      <c r="J438" s="18">
        <f t="shared" si="82"/>
        <v>455877.54009499995</v>
      </c>
      <c r="K438" s="18">
        <f t="shared" si="83"/>
        <v>3364.4098899998935</v>
      </c>
    </row>
    <row r="439" spans="1:11" x14ac:dyDescent="0.25">
      <c r="A439" s="2" t="s">
        <v>765</v>
      </c>
      <c r="B439" s="2">
        <v>134300</v>
      </c>
      <c r="C439" s="17">
        <v>3.1199999999999999E-2</v>
      </c>
      <c r="D439" s="17">
        <v>3.2500000000000001E-2</v>
      </c>
      <c r="E439" s="18">
        <v>43431563.720000006</v>
      </c>
      <c r="F439" s="19">
        <f t="shared" si="79"/>
        <v>112922.06567200001</v>
      </c>
      <c r="G439" s="19">
        <f t="shared" si="80"/>
        <v>117627.15174166668</v>
      </c>
      <c r="H439" s="18">
        <f t="shared" si="81"/>
        <v>4705.0860696666641</v>
      </c>
      <c r="I439" s="18">
        <f t="shared" si="82"/>
        <v>1355064.7880640002</v>
      </c>
      <c r="J439" s="18">
        <f t="shared" si="82"/>
        <v>1411525.8209000002</v>
      </c>
      <c r="K439" s="18">
        <f t="shared" si="83"/>
        <v>56461.032835999969</v>
      </c>
    </row>
    <row r="440" spans="1:11" x14ac:dyDescent="0.25">
      <c r="A440" s="2" t="s">
        <v>766</v>
      </c>
      <c r="B440" s="2">
        <v>134300</v>
      </c>
      <c r="C440" s="17">
        <v>3.4500000000000003E-2</v>
      </c>
      <c r="D440" s="17">
        <v>3.44E-2</v>
      </c>
      <c r="E440" s="18">
        <v>44063581.400000006</v>
      </c>
      <c r="F440" s="19">
        <f t="shared" si="79"/>
        <v>126682.79652500003</v>
      </c>
      <c r="G440" s="19">
        <f t="shared" si="80"/>
        <v>126315.60001333336</v>
      </c>
      <c r="H440" s="18">
        <f t="shared" si="81"/>
        <v>-367.19651166666881</v>
      </c>
      <c r="I440" s="18">
        <f t="shared" si="82"/>
        <v>1520193.5583000004</v>
      </c>
      <c r="J440" s="18">
        <f t="shared" si="82"/>
        <v>1515787.2001600002</v>
      </c>
      <c r="K440" s="18">
        <f t="shared" si="83"/>
        <v>-4406.3581400001422</v>
      </c>
    </row>
    <row r="441" spans="1:11" x14ac:dyDescent="0.25">
      <c r="A441" s="2" t="s">
        <v>767</v>
      </c>
      <c r="B441" s="2">
        <v>134300</v>
      </c>
      <c r="C441" s="17">
        <v>3.1899999999999998E-2</v>
      </c>
      <c r="D441" s="17">
        <v>3.1899999999999998E-2</v>
      </c>
      <c r="E441" s="18">
        <v>34631362.230000004</v>
      </c>
      <c r="F441" s="19">
        <f t="shared" si="79"/>
        <v>92061.704594750001</v>
      </c>
      <c r="G441" s="19">
        <f t="shared" si="80"/>
        <v>92061.704594750001</v>
      </c>
      <c r="H441" s="18">
        <f t="shared" si="81"/>
        <v>0</v>
      </c>
      <c r="I441" s="18">
        <f t="shared" si="82"/>
        <v>1104740.455137</v>
      </c>
      <c r="J441" s="18">
        <f t="shared" si="82"/>
        <v>1104740.455137</v>
      </c>
      <c r="K441" s="18">
        <f t="shared" si="83"/>
        <v>0</v>
      </c>
    </row>
    <row r="442" spans="1:11" x14ac:dyDescent="0.25">
      <c r="A442" s="2" t="s">
        <v>768</v>
      </c>
      <c r="B442" s="2">
        <v>134300</v>
      </c>
      <c r="C442" s="17">
        <v>3.1E-2</v>
      </c>
      <c r="D442" s="17">
        <v>3.1E-2</v>
      </c>
      <c r="E442" s="18">
        <v>29369546.170000002</v>
      </c>
      <c r="F442" s="19">
        <f t="shared" si="79"/>
        <v>75871.327605833343</v>
      </c>
      <c r="G442" s="19">
        <f t="shared" si="80"/>
        <v>75871.327605833343</v>
      </c>
      <c r="H442" s="18">
        <f t="shared" si="81"/>
        <v>0</v>
      </c>
      <c r="I442" s="18">
        <f t="shared" si="82"/>
        <v>910455.93127000006</v>
      </c>
      <c r="J442" s="18">
        <f t="shared" si="82"/>
        <v>910455.93127000006</v>
      </c>
      <c r="K442" s="18">
        <f t="shared" si="83"/>
        <v>0</v>
      </c>
    </row>
    <row r="443" spans="1:11" x14ac:dyDescent="0.25">
      <c r="A443" s="2" t="s">
        <v>769</v>
      </c>
      <c r="B443" s="2">
        <v>134300</v>
      </c>
      <c r="C443" s="17">
        <v>2.5600000000000001E-2</v>
      </c>
      <c r="D443" s="17">
        <v>2.4799999999999999E-2</v>
      </c>
      <c r="E443" s="18">
        <v>19578532.349999998</v>
      </c>
      <c r="F443" s="19">
        <f t="shared" si="79"/>
        <v>41767.535679999994</v>
      </c>
      <c r="G443" s="19">
        <f t="shared" si="80"/>
        <v>40462.300189999994</v>
      </c>
      <c r="H443" s="18">
        <f t="shared" si="81"/>
        <v>-1305.2354899999991</v>
      </c>
      <c r="I443" s="18">
        <f t="shared" si="82"/>
        <v>501210.42815999989</v>
      </c>
      <c r="J443" s="18">
        <f t="shared" si="82"/>
        <v>485547.60227999993</v>
      </c>
      <c r="K443" s="18">
        <f t="shared" si="83"/>
        <v>-15662.82587999996</v>
      </c>
    </row>
    <row r="444" spans="1:11" x14ac:dyDescent="0.25">
      <c r="A444" s="2" t="s">
        <v>770</v>
      </c>
      <c r="B444" s="2">
        <v>134300</v>
      </c>
      <c r="C444" s="17">
        <v>2.6599999999999999E-2</v>
      </c>
      <c r="D444" s="17">
        <v>2.64E-2</v>
      </c>
      <c r="E444" s="18">
        <v>27074615.969999999</v>
      </c>
      <c r="F444" s="19">
        <f t="shared" si="79"/>
        <v>60015.398733499991</v>
      </c>
      <c r="G444" s="19">
        <f t="shared" si="80"/>
        <v>59564.155134000001</v>
      </c>
      <c r="H444" s="18">
        <f t="shared" si="81"/>
        <v>-451.24359949999052</v>
      </c>
      <c r="I444" s="18">
        <f t="shared" si="82"/>
        <v>720184.78480199992</v>
      </c>
      <c r="J444" s="18">
        <f t="shared" si="82"/>
        <v>714769.86160800001</v>
      </c>
      <c r="K444" s="18">
        <f t="shared" si="83"/>
        <v>-5414.9231939999154</v>
      </c>
    </row>
    <row r="445" spans="1:11" x14ac:dyDescent="0.25">
      <c r="A445" s="2" t="s">
        <v>771</v>
      </c>
      <c r="B445" s="2">
        <v>134300</v>
      </c>
      <c r="C445" s="17">
        <v>3.39E-2</v>
      </c>
      <c r="D445" s="17">
        <v>3.3799999999999997E-2</v>
      </c>
      <c r="E445" s="18">
        <v>44302738.869999997</v>
      </c>
      <c r="F445" s="19">
        <f t="shared" si="79"/>
        <v>125155.23730774999</v>
      </c>
      <c r="G445" s="19">
        <f t="shared" si="80"/>
        <v>124786.04781716665</v>
      </c>
      <c r="H445" s="18">
        <f t="shared" si="81"/>
        <v>-369.18949058334692</v>
      </c>
      <c r="I445" s="18">
        <f t="shared" si="82"/>
        <v>1501862.847693</v>
      </c>
      <c r="J445" s="18">
        <f t="shared" si="82"/>
        <v>1497432.5738059997</v>
      </c>
      <c r="K445" s="18">
        <f t="shared" si="83"/>
        <v>-4430.2738870002795</v>
      </c>
    </row>
    <row r="446" spans="1:11" x14ac:dyDescent="0.25">
      <c r="A446" s="2" t="s">
        <v>772</v>
      </c>
      <c r="B446" s="2">
        <v>134300</v>
      </c>
      <c r="C446" s="17">
        <v>2.5900000000000003E-2</v>
      </c>
      <c r="D446" s="17">
        <v>2.58E-2</v>
      </c>
      <c r="E446" s="18">
        <v>35563345.270000003</v>
      </c>
      <c r="F446" s="19">
        <f t="shared" si="79"/>
        <v>76757.55354108334</v>
      </c>
      <c r="G446" s="19">
        <f t="shared" si="80"/>
        <v>76461.192330500009</v>
      </c>
      <c r="H446" s="18">
        <f t="shared" si="81"/>
        <v>-296.36121058333083</v>
      </c>
      <c r="I446" s="18">
        <f t="shared" si="82"/>
        <v>921090.64249300002</v>
      </c>
      <c r="J446" s="18">
        <f t="shared" si="82"/>
        <v>917534.30796600017</v>
      </c>
      <c r="K446" s="18">
        <f t="shared" si="83"/>
        <v>-3556.3345269998536</v>
      </c>
    </row>
    <row r="447" spans="1:11" x14ac:dyDescent="0.25">
      <c r="A447" s="2" t="s">
        <v>773</v>
      </c>
      <c r="B447" s="2">
        <v>134300</v>
      </c>
      <c r="C447" s="17">
        <v>2.75E-2</v>
      </c>
      <c r="D447" s="17">
        <v>2.7300000000000001E-2</v>
      </c>
      <c r="E447" s="18">
        <v>27447458.109999999</v>
      </c>
      <c r="F447" s="19">
        <f t="shared" si="79"/>
        <v>62900.424835416663</v>
      </c>
      <c r="G447" s="19">
        <f t="shared" si="80"/>
        <v>62442.967200250008</v>
      </c>
      <c r="H447" s="18">
        <f t="shared" si="81"/>
        <v>-457.45763516665465</v>
      </c>
      <c r="I447" s="18">
        <f t="shared" si="82"/>
        <v>754805.09802499996</v>
      </c>
      <c r="J447" s="18">
        <f t="shared" si="82"/>
        <v>749315.60640300007</v>
      </c>
      <c r="K447" s="18">
        <f t="shared" si="83"/>
        <v>-5489.491621999885</v>
      </c>
    </row>
    <row r="448" spans="1:11" x14ac:dyDescent="0.25">
      <c r="A448" s="2" t="s">
        <v>774</v>
      </c>
      <c r="B448" s="2">
        <v>134300</v>
      </c>
      <c r="C448" s="17">
        <v>2.9199999999999997E-2</v>
      </c>
      <c r="D448" s="17">
        <v>2.9000000000000001E-2</v>
      </c>
      <c r="E448" s="18">
        <v>27975634.150000006</v>
      </c>
      <c r="F448" s="19">
        <f t="shared" si="79"/>
        <v>68074.043098333335</v>
      </c>
      <c r="G448" s="19">
        <f t="shared" si="80"/>
        <v>67607.782529166681</v>
      </c>
      <c r="H448" s="18">
        <f t="shared" si="81"/>
        <v>-466.26056916665402</v>
      </c>
      <c r="I448" s="18">
        <f t="shared" si="82"/>
        <v>816888.51717999997</v>
      </c>
      <c r="J448" s="18">
        <f t="shared" si="82"/>
        <v>811293.39035000023</v>
      </c>
      <c r="K448" s="18">
        <f t="shared" si="83"/>
        <v>-5595.1268299997319</v>
      </c>
    </row>
    <row r="449" spans="1:11" x14ac:dyDescent="0.25">
      <c r="A449" s="2" t="s">
        <v>775</v>
      </c>
      <c r="B449" s="2">
        <v>134300</v>
      </c>
      <c r="C449" s="17">
        <v>2.81E-2</v>
      </c>
      <c r="D449" s="17">
        <v>2.7900000000000001E-2</v>
      </c>
      <c r="E449" s="18">
        <v>27378018.689999998</v>
      </c>
      <c r="F449" s="19">
        <f t="shared" si="79"/>
        <v>64110.193765749988</v>
      </c>
      <c r="G449" s="19">
        <f t="shared" si="80"/>
        <v>63653.893454249999</v>
      </c>
      <c r="H449" s="18">
        <f t="shared" si="81"/>
        <v>-456.30031149998831</v>
      </c>
      <c r="I449" s="18">
        <f t="shared" si="82"/>
        <v>769322.32518899988</v>
      </c>
      <c r="J449" s="18">
        <f t="shared" si="82"/>
        <v>763846.72145099996</v>
      </c>
      <c r="K449" s="18">
        <f t="shared" si="83"/>
        <v>-5475.6037379999179</v>
      </c>
    </row>
    <row r="450" spans="1:11" x14ac:dyDescent="0.25">
      <c r="A450" s="2" t="s">
        <v>202</v>
      </c>
      <c r="B450" s="2">
        <v>134300</v>
      </c>
      <c r="C450" s="17">
        <v>0</v>
      </c>
      <c r="D450" s="17">
        <v>0</v>
      </c>
      <c r="E450" s="18">
        <v>0</v>
      </c>
      <c r="F450" s="19">
        <f t="shared" si="79"/>
        <v>0</v>
      </c>
      <c r="G450" s="19">
        <f t="shared" si="80"/>
        <v>0</v>
      </c>
      <c r="H450" s="18">
        <f t="shared" si="81"/>
        <v>0</v>
      </c>
      <c r="I450" s="18">
        <f t="shared" si="82"/>
        <v>0</v>
      </c>
      <c r="J450" s="18">
        <f t="shared" si="82"/>
        <v>0</v>
      </c>
      <c r="K450" s="18">
        <f t="shared" si="83"/>
        <v>0</v>
      </c>
    </row>
    <row r="451" spans="1:11" x14ac:dyDescent="0.25">
      <c r="A451" s="2" t="s">
        <v>203</v>
      </c>
      <c r="B451" s="2">
        <v>134300</v>
      </c>
      <c r="C451" s="17">
        <v>3.7300000000000007E-2</v>
      </c>
      <c r="D451" s="17">
        <v>3.5299999999999998E-2</v>
      </c>
      <c r="E451" s="18">
        <v>84845557.060000017</v>
      </c>
      <c r="F451" s="19">
        <f t="shared" si="79"/>
        <v>263728.27319483343</v>
      </c>
      <c r="G451" s="19">
        <f t="shared" si="80"/>
        <v>249587.34701816671</v>
      </c>
      <c r="H451" s="18">
        <f t="shared" si="81"/>
        <v>-14140.926176666719</v>
      </c>
      <c r="I451" s="18">
        <f t="shared" si="82"/>
        <v>3164739.2783380011</v>
      </c>
      <c r="J451" s="18">
        <f t="shared" si="82"/>
        <v>2995048.1642180006</v>
      </c>
      <c r="K451" s="18">
        <f t="shared" si="83"/>
        <v>-169691.11412000051</v>
      </c>
    </row>
    <row r="452" spans="1:11" x14ac:dyDescent="0.25">
      <c r="A452" s="2" t="s">
        <v>204</v>
      </c>
      <c r="B452" s="2">
        <v>134300</v>
      </c>
      <c r="C452" s="17">
        <v>2.9399999999999996E-2</v>
      </c>
      <c r="D452" s="17">
        <v>2.7099999999999999E-2</v>
      </c>
      <c r="E452" s="18">
        <v>18609495.339999996</v>
      </c>
      <c r="F452" s="19">
        <f t="shared" si="79"/>
        <v>45593.263582999985</v>
      </c>
      <c r="G452" s="19">
        <f t="shared" si="80"/>
        <v>42026.443642833321</v>
      </c>
      <c r="H452" s="18">
        <f t="shared" si="81"/>
        <v>-3566.8199401666643</v>
      </c>
      <c r="I452" s="18">
        <f t="shared" si="82"/>
        <v>547119.1629959998</v>
      </c>
      <c r="J452" s="18">
        <f t="shared" si="82"/>
        <v>504317.32371399982</v>
      </c>
      <c r="K452" s="18">
        <f t="shared" si="83"/>
        <v>-42801.839281999972</v>
      </c>
    </row>
    <row r="453" spans="1:11" x14ac:dyDescent="0.25">
      <c r="A453" s="2" t="s">
        <v>205</v>
      </c>
      <c r="B453" s="2">
        <v>134300</v>
      </c>
      <c r="C453" s="17">
        <v>3.6800000000000006E-2</v>
      </c>
      <c r="D453" s="17">
        <v>3.2500000000000001E-2</v>
      </c>
      <c r="E453" s="18">
        <v>24418630.229999993</v>
      </c>
      <c r="F453" s="19">
        <f t="shared" si="79"/>
        <v>74883.799371999994</v>
      </c>
      <c r="G453" s="19">
        <f t="shared" si="80"/>
        <v>66133.790206249992</v>
      </c>
      <c r="H453" s="18">
        <f t="shared" si="81"/>
        <v>-8750.0091657500016</v>
      </c>
      <c r="I453" s="18">
        <f t="shared" si="82"/>
        <v>898605.59246399999</v>
      </c>
      <c r="J453" s="18">
        <f t="shared" si="82"/>
        <v>793605.48247499997</v>
      </c>
      <c r="K453" s="18">
        <f t="shared" si="83"/>
        <v>-105000.10998900002</v>
      </c>
    </row>
    <row r="454" spans="1:11" x14ac:dyDescent="0.25">
      <c r="A454" s="2" t="s">
        <v>206</v>
      </c>
      <c r="B454" s="2">
        <v>134300</v>
      </c>
      <c r="C454" s="17">
        <v>3.6199999999999996E-2</v>
      </c>
      <c r="D454" s="17">
        <v>3.44E-2</v>
      </c>
      <c r="E454" s="18">
        <v>25918569.619999997</v>
      </c>
      <c r="F454" s="19">
        <f t="shared" si="79"/>
        <v>78187.685020333316</v>
      </c>
      <c r="G454" s="19">
        <f t="shared" si="80"/>
        <v>74299.89957733333</v>
      </c>
      <c r="H454" s="18">
        <f t="shared" si="81"/>
        <v>-3887.7854429999861</v>
      </c>
      <c r="I454" s="18">
        <f t="shared" si="82"/>
        <v>938252.22024399973</v>
      </c>
      <c r="J454" s="18">
        <f t="shared" si="82"/>
        <v>891598.79492799996</v>
      </c>
      <c r="K454" s="18">
        <f t="shared" si="83"/>
        <v>-46653.425315999775</v>
      </c>
    </row>
    <row r="455" spans="1:11" x14ac:dyDescent="0.25">
      <c r="A455" s="2" t="s">
        <v>207</v>
      </c>
      <c r="B455" s="2">
        <v>134300</v>
      </c>
      <c r="C455" s="17">
        <v>0</v>
      </c>
      <c r="D455" s="17">
        <v>0</v>
      </c>
      <c r="E455" s="18">
        <v>0</v>
      </c>
      <c r="F455" s="19">
        <f t="shared" si="79"/>
        <v>0</v>
      </c>
      <c r="G455" s="19">
        <f t="shared" si="80"/>
        <v>0</v>
      </c>
      <c r="H455" s="18">
        <f t="shared" si="81"/>
        <v>0</v>
      </c>
      <c r="I455" s="18">
        <f t="shared" si="82"/>
        <v>0</v>
      </c>
      <c r="J455" s="18">
        <f t="shared" si="82"/>
        <v>0</v>
      </c>
      <c r="K455" s="18">
        <f t="shared" si="83"/>
        <v>0</v>
      </c>
    </row>
    <row r="456" spans="1:11" x14ac:dyDescent="0.25">
      <c r="A456" s="2" t="s">
        <v>208</v>
      </c>
      <c r="B456" s="2">
        <v>134300</v>
      </c>
      <c r="C456" s="17">
        <v>0</v>
      </c>
      <c r="D456" s="17">
        <v>0</v>
      </c>
      <c r="E456" s="18">
        <v>0</v>
      </c>
      <c r="F456" s="19">
        <f t="shared" si="79"/>
        <v>0</v>
      </c>
      <c r="G456" s="19">
        <f t="shared" si="80"/>
        <v>0</v>
      </c>
      <c r="H456" s="18">
        <f t="shared" si="81"/>
        <v>0</v>
      </c>
      <c r="I456" s="18">
        <f t="shared" si="82"/>
        <v>0</v>
      </c>
      <c r="J456" s="18">
        <f t="shared" si="82"/>
        <v>0</v>
      </c>
      <c r="K456" s="18">
        <f t="shared" si="83"/>
        <v>0</v>
      </c>
    </row>
    <row r="457" spans="1:11" x14ac:dyDescent="0.25">
      <c r="A457" s="2" t="s">
        <v>209</v>
      </c>
      <c r="B457" s="2">
        <v>134300</v>
      </c>
      <c r="C457" s="17">
        <v>2.5600000000000001E-2</v>
      </c>
      <c r="D457" s="17">
        <v>2.4799999999999999E-2</v>
      </c>
      <c r="E457" s="18">
        <v>22146480.789999999</v>
      </c>
      <c r="F457" s="19">
        <f t="shared" si="79"/>
        <v>47245.825685333337</v>
      </c>
      <c r="G457" s="19">
        <f t="shared" si="80"/>
        <v>45769.393632666666</v>
      </c>
      <c r="H457" s="18">
        <f t="shared" si="81"/>
        <v>-1476.4320526666706</v>
      </c>
      <c r="I457" s="18">
        <f t="shared" si="82"/>
        <v>566949.90822400001</v>
      </c>
      <c r="J457" s="18">
        <f t="shared" si="82"/>
        <v>549232.72359199997</v>
      </c>
      <c r="K457" s="18">
        <f t="shared" si="83"/>
        <v>-17717.184632000048</v>
      </c>
    </row>
    <row r="458" spans="1:11" x14ac:dyDescent="0.25">
      <c r="A458" s="2" t="s">
        <v>210</v>
      </c>
      <c r="B458" s="2">
        <v>134300</v>
      </c>
      <c r="C458" s="17">
        <v>2.76E-2</v>
      </c>
      <c r="D458" s="17">
        <v>2.64E-2</v>
      </c>
      <c r="E458" s="18">
        <v>15750203.57</v>
      </c>
      <c r="F458" s="19">
        <f t="shared" si="79"/>
        <v>36225.468210999999</v>
      </c>
      <c r="G458" s="19">
        <f t="shared" si="80"/>
        <v>34650.447853999998</v>
      </c>
      <c r="H458" s="18">
        <f t="shared" si="81"/>
        <v>-1575.0203570000012</v>
      </c>
      <c r="I458" s="18">
        <f t="shared" si="82"/>
        <v>434705.61853199999</v>
      </c>
      <c r="J458" s="18">
        <f t="shared" si="82"/>
        <v>415805.37424799998</v>
      </c>
      <c r="K458" s="18">
        <f t="shared" si="83"/>
        <v>-18900.244284000015</v>
      </c>
    </row>
    <row r="459" spans="1:11" x14ac:dyDescent="0.25">
      <c r="A459" s="2" t="s">
        <v>211</v>
      </c>
      <c r="B459" s="2">
        <v>134300</v>
      </c>
      <c r="C459" s="17">
        <v>3.5000000000000003E-2</v>
      </c>
      <c r="D459" s="17">
        <v>3.3799999999999997E-2</v>
      </c>
      <c r="E459" s="18">
        <v>19119727.57</v>
      </c>
      <c r="F459" s="19">
        <f t="shared" si="79"/>
        <v>55765.872079166671</v>
      </c>
      <c r="G459" s="19">
        <f t="shared" si="80"/>
        <v>53853.899322166661</v>
      </c>
      <c r="H459" s="18">
        <f t="shared" si="81"/>
        <v>-1911.9727570000105</v>
      </c>
      <c r="I459" s="18">
        <f t="shared" si="82"/>
        <v>669190.46495000005</v>
      </c>
      <c r="J459" s="18">
        <f t="shared" si="82"/>
        <v>646246.79186599993</v>
      </c>
      <c r="K459" s="18">
        <f t="shared" si="83"/>
        <v>-22943.673084000126</v>
      </c>
    </row>
    <row r="460" spans="1:11" x14ac:dyDescent="0.25">
      <c r="A460" s="2" t="s">
        <v>212</v>
      </c>
      <c r="B460" s="2">
        <v>134300</v>
      </c>
      <c r="C460" s="17">
        <v>2.7099999999999999E-2</v>
      </c>
      <c r="D460" s="17">
        <v>2.58E-2</v>
      </c>
      <c r="E460" s="18">
        <v>14760271.630000001</v>
      </c>
      <c r="F460" s="19">
        <f t="shared" si="79"/>
        <v>33333.613431083337</v>
      </c>
      <c r="G460" s="19">
        <f t="shared" si="80"/>
        <v>31734.584004500004</v>
      </c>
      <c r="H460" s="18">
        <f t="shared" si="81"/>
        <v>-1599.0294265833327</v>
      </c>
      <c r="I460" s="18">
        <f t="shared" si="82"/>
        <v>400003.36117300007</v>
      </c>
      <c r="J460" s="18">
        <f t="shared" si="82"/>
        <v>380815.00805400003</v>
      </c>
      <c r="K460" s="18">
        <f t="shared" si="83"/>
        <v>-19188.353119000036</v>
      </c>
    </row>
    <row r="461" spans="1:11" x14ac:dyDescent="0.25">
      <c r="A461" s="2" t="s">
        <v>213</v>
      </c>
      <c r="B461" s="2">
        <v>134300</v>
      </c>
      <c r="C461" s="17">
        <v>2.8499999999999998E-2</v>
      </c>
      <c r="D461" s="17">
        <v>2.7300000000000001E-2</v>
      </c>
      <c r="E461" s="18">
        <v>16197965.320000004</v>
      </c>
      <c r="F461" s="19">
        <f t="shared" si="79"/>
        <v>38470.167635000005</v>
      </c>
      <c r="G461" s="19">
        <f t="shared" si="80"/>
        <v>36850.371103000012</v>
      </c>
      <c r="H461" s="18">
        <f t="shared" si="81"/>
        <v>-1619.796531999993</v>
      </c>
      <c r="I461" s="18">
        <f t="shared" si="82"/>
        <v>461642.01162000006</v>
      </c>
      <c r="J461" s="18">
        <f t="shared" si="82"/>
        <v>442204.45323600015</v>
      </c>
      <c r="K461" s="18">
        <f t="shared" si="83"/>
        <v>-19437.558383999916</v>
      </c>
    </row>
    <row r="462" spans="1:11" x14ac:dyDescent="0.25">
      <c r="A462" s="2" t="s">
        <v>214</v>
      </c>
      <c r="B462" s="2">
        <v>134300</v>
      </c>
      <c r="C462" s="17">
        <v>3.04E-2</v>
      </c>
      <c r="D462" s="17">
        <v>2.9000000000000001E-2</v>
      </c>
      <c r="E462" s="18">
        <v>16365007.340000002</v>
      </c>
      <c r="F462" s="19">
        <f t="shared" si="79"/>
        <v>41458.018594666668</v>
      </c>
      <c r="G462" s="19">
        <f t="shared" si="80"/>
        <v>39548.767738333343</v>
      </c>
      <c r="H462" s="18">
        <f t="shared" si="81"/>
        <v>-1909.2508563333249</v>
      </c>
      <c r="I462" s="18">
        <f t="shared" si="82"/>
        <v>497496.22313599999</v>
      </c>
      <c r="J462" s="18">
        <f t="shared" si="82"/>
        <v>474585.21286000009</v>
      </c>
      <c r="K462" s="18">
        <f t="shared" si="83"/>
        <v>-22911.010275999899</v>
      </c>
    </row>
    <row r="463" spans="1:11" x14ac:dyDescent="0.25">
      <c r="A463" s="2" t="s">
        <v>215</v>
      </c>
      <c r="B463" s="2">
        <v>134300</v>
      </c>
      <c r="C463" s="17">
        <v>2.93E-2</v>
      </c>
      <c r="D463" s="17">
        <v>2.7900000000000001E-2</v>
      </c>
      <c r="E463" s="18">
        <v>15987833.4</v>
      </c>
      <c r="F463" s="19">
        <f t="shared" si="79"/>
        <v>39036.959884999997</v>
      </c>
      <c r="G463" s="19">
        <f t="shared" si="80"/>
        <v>37171.712655000003</v>
      </c>
      <c r="H463" s="18">
        <f t="shared" si="81"/>
        <v>-1865.2472299999936</v>
      </c>
      <c r="I463" s="18">
        <f t="shared" si="82"/>
        <v>468443.51861999999</v>
      </c>
      <c r="J463" s="18">
        <f t="shared" si="82"/>
        <v>446060.55186000001</v>
      </c>
      <c r="K463" s="18">
        <f t="shared" si="83"/>
        <v>-22382.966759999981</v>
      </c>
    </row>
    <row r="464" spans="1:11" x14ac:dyDescent="0.25">
      <c r="A464" s="7" t="s">
        <v>216</v>
      </c>
      <c r="C464" s="17"/>
      <c r="D464" s="17"/>
      <c r="E464" s="20">
        <f>SUBTOTAL(9,E435:E463)</f>
        <v>1021988901.9400002</v>
      </c>
      <c r="F464" s="20">
        <f t="shared" ref="F464:K464" si="84">SUBTOTAL(9,F435:F463)</f>
        <v>2723542.5535889999</v>
      </c>
      <c r="G464" s="20">
        <f t="shared" si="84"/>
        <v>2682056.4723941665</v>
      </c>
      <c r="H464" s="20">
        <f t="shared" si="84"/>
        <v>-41486.081194833343</v>
      </c>
      <c r="I464" s="20">
        <f t="shared" si="84"/>
        <v>32682510.643067997</v>
      </c>
      <c r="J464" s="20">
        <f t="shared" si="84"/>
        <v>32184677.668729994</v>
      </c>
      <c r="K464" s="20">
        <f t="shared" si="84"/>
        <v>-497832.97433800012</v>
      </c>
    </row>
    <row r="465" spans="1:11" x14ac:dyDescent="0.25">
      <c r="C465" s="17"/>
      <c r="D465" s="17"/>
      <c r="E465" s="18"/>
      <c r="F465" s="19"/>
      <c r="G465" s="19"/>
      <c r="H465" s="18"/>
      <c r="I465" s="18"/>
      <c r="J465" s="18"/>
      <c r="K465" s="18"/>
    </row>
    <row r="466" spans="1:11" x14ac:dyDescent="0.25">
      <c r="A466" s="7" t="s">
        <v>217</v>
      </c>
      <c r="C466" s="17"/>
      <c r="D466" s="17"/>
      <c r="E466" s="18"/>
      <c r="F466" s="19"/>
      <c r="G466" s="19"/>
      <c r="H466" s="18"/>
      <c r="I466" s="18"/>
      <c r="J466" s="18"/>
      <c r="K466" s="18"/>
    </row>
    <row r="467" spans="1:11" x14ac:dyDescent="0.25">
      <c r="A467" s="2" t="s">
        <v>776</v>
      </c>
      <c r="B467" s="2">
        <v>134400</v>
      </c>
      <c r="C467" s="17">
        <v>2.7100000000000003E-2</v>
      </c>
      <c r="D467" s="17">
        <v>2.6700000000000002E-2</v>
      </c>
      <c r="E467" s="18">
        <v>63781994.480000012</v>
      </c>
      <c r="F467" s="19">
        <f t="shared" ref="F467:F497" si="85">E467*C467/12</f>
        <v>144041.00420066671</v>
      </c>
      <c r="G467" s="19">
        <f t="shared" ref="G467:G497" si="86">+E467*D467/12</f>
        <v>141914.93771800003</v>
      </c>
      <c r="H467" s="18">
        <f t="shared" ref="H467:H497" si="87">+G467-F467</f>
        <v>-2126.0664826666762</v>
      </c>
      <c r="I467" s="18">
        <f t="shared" ref="I467:J497" si="88">+F467*12</f>
        <v>1728492.0504080006</v>
      </c>
      <c r="J467" s="18">
        <f t="shared" si="88"/>
        <v>1702979.2526160004</v>
      </c>
      <c r="K467" s="18">
        <f t="shared" ref="K467:K497" si="89">+J467-I467</f>
        <v>-25512.79779200023</v>
      </c>
    </row>
    <row r="468" spans="1:11" x14ac:dyDescent="0.25">
      <c r="A468" s="2" t="s">
        <v>777</v>
      </c>
      <c r="B468" s="2">
        <v>134400</v>
      </c>
      <c r="C468" s="17">
        <v>2.07E-2</v>
      </c>
      <c r="D468" s="17">
        <v>2.0500000000000001E-2</v>
      </c>
      <c r="E468" s="18">
        <v>4990266.620000001</v>
      </c>
      <c r="F468" s="19">
        <f t="shared" si="85"/>
        <v>8608.2099195000028</v>
      </c>
      <c r="G468" s="19">
        <f t="shared" si="86"/>
        <v>8525.0388091666682</v>
      </c>
      <c r="H468" s="18">
        <f t="shared" si="87"/>
        <v>-83.171110333334582</v>
      </c>
      <c r="I468" s="18">
        <f t="shared" si="88"/>
        <v>103298.51903400003</v>
      </c>
      <c r="J468" s="18">
        <f t="shared" si="88"/>
        <v>102300.46571000002</v>
      </c>
      <c r="K468" s="18">
        <f t="shared" si="89"/>
        <v>-998.05332400000771</v>
      </c>
    </row>
    <row r="469" spans="1:11" x14ac:dyDescent="0.25">
      <c r="A469" s="2" t="s">
        <v>778</v>
      </c>
      <c r="B469" s="2">
        <v>134400</v>
      </c>
      <c r="C469" s="17">
        <v>1.8800000000000001E-2</v>
      </c>
      <c r="D469" s="17">
        <v>1.8700000000000001E-2</v>
      </c>
      <c r="E469" s="18">
        <v>5729889.9900000002</v>
      </c>
      <c r="F469" s="19">
        <f t="shared" si="85"/>
        <v>8976.8276510000014</v>
      </c>
      <c r="G469" s="19">
        <f t="shared" si="86"/>
        <v>8929.0785677500007</v>
      </c>
      <c r="H469" s="18">
        <f t="shared" si="87"/>
        <v>-47.749083250000695</v>
      </c>
      <c r="I469" s="18">
        <f t="shared" si="88"/>
        <v>107721.93181200002</v>
      </c>
      <c r="J469" s="18">
        <f t="shared" si="88"/>
        <v>107148.942813</v>
      </c>
      <c r="K469" s="18">
        <f t="shared" si="89"/>
        <v>-572.98899900002289</v>
      </c>
    </row>
    <row r="470" spans="1:11" x14ac:dyDescent="0.25">
      <c r="A470" s="2" t="s">
        <v>779</v>
      </c>
      <c r="B470" s="2">
        <v>134400</v>
      </c>
      <c r="C470" s="17">
        <v>1.9400000000000001E-2</v>
      </c>
      <c r="D470" s="17">
        <v>2.01E-2</v>
      </c>
      <c r="E470" s="18">
        <v>3010557.55</v>
      </c>
      <c r="F470" s="19">
        <f t="shared" si="85"/>
        <v>4867.0680391666665</v>
      </c>
      <c r="G470" s="19">
        <f t="shared" si="86"/>
        <v>5042.6838962499996</v>
      </c>
      <c r="H470" s="18">
        <f t="shared" si="87"/>
        <v>175.61585708333314</v>
      </c>
      <c r="I470" s="18">
        <f t="shared" si="88"/>
        <v>58404.816469999998</v>
      </c>
      <c r="J470" s="18">
        <f t="shared" si="88"/>
        <v>60512.206754999992</v>
      </c>
      <c r="K470" s="18">
        <f t="shared" si="89"/>
        <v>2107.390284999994</v>
      </c>
    </row>
    <row r="471" spans="1:11" x14ac:dyDescent="0.25">
      <c r="A471" s="2" t="s">
        <v>780</v>
      </c>
      <c r="B471" s="2">
        <v>134400</v>
      </c>
      <c r="C471" s="17">
        <v>1.7399999999999999E-2</v>
      </c>
      <c r="D471" s="17">
        <v>1.6799999999999999E-2</v>
      </c>
      <c r="E471" s="18">
        <v>3276234.9699999997</v>
      </c>
      <c r="F471" s="19">
        <f t="shared" si="85"/>
        <v>4750.540706499999</v>
      </c>
      <c r="G471" s="19">
        <f t="shared" si="86"/>
        <v>4586.7289579999988</v>
      </c>
      <c r="H471" s="18">
        <f t="shared" si="87"/>
        <v>-163.81174850000025</v>
      </c>
      <c r="I471" s="18">
        <f t="shared" si="88"/>
        <v>57006.488477999985</v>
      </c>
      <c r="J471" s="18">
        <f t="shared" si="88"/>
        <v>55040.747495999982</v>
      </c>
      <c r="K471" s="18">
        <f t="shared" si="89"/>
        <v>-1965.740982000003</v>
      </c>
    </row>
    <row r="472" spans="1:11" x14ac:dyDescent="0.25">
      <c r="A472" s="2" t="s">
        <v>781</v>
      </c>
      <c r="B472" s="2">
        <v>134400</v>
      </c>
      <c r="C472" s="17">
        <v>2.06E-2</v>
      </c>
      <c r="D472" s="17">
        <v>2.0500000000000001E-2</v>
      </c>
      <c r="E472" s="18">
        <v>3830334.81</v>
      </c>
      <c r="F472" s="19">
        <f t="shared" si="85"/>
        <v>6575.4080905000001</v>
      </c>
      <c r="G472" s="19">
        <f t="shared" si="86"/>
        <v>6543.4886337500002</v>
      </c>
      <c r="H472" s="18">
        <f t="shared" si="87"/>
        <v>-31.919456749999881</v>
      </c>
      <c r="I472" s="18">
        <f t="shared" si="88"/>
        <v>78904.897085999997</v>
      </c>
      <c r="J472" s="18">
        <f t="shared" si="88"/>
        <v>78521.863605000006</v>
      </c>
      <c r="K472" s="18">
        <f t="shared" si="89"/>
        <v>-383.0334809999913</v>
      </c>
    </row>
    <row r="473" spans="1:11" x14ac:dyDescent="0.25">
      <c r="A473" s="2" t="s">
        <v>782</v>
      </c>
      <c r="B473" s="2">
        <v>134400</v>
      </c>
      <c r="C473" s="17">
        <v>9.8999999999999991E-3</v>
      </c>
      <c r="D473" s="17">
        <v>9.9000000000000008E-3</v>
      </c>
      <c r="E473" s="18">
        <v>5069346.8500000006</v>
      </c>
      <c r="F473" s="19">
        <f t="shared" si="85"/>
        <v>4182.2111512500005</v>
      </c>
      <c r="G473" s="19">
        <f t="shared" si="86"/>
        <v>4182.2111512500005</v>
      </c>
      <c r="H473" s="18">
        <f t="shared" si="87"/>
        <v>0</v>
      </c>
      <c r="I473" s="18">
        <f t="shared" si="88"/>
        <v>50186.533815000003</v>
      </c>
      <c r="J473" s="18">
        <f t="shared" si="88"/>
        <v>50186.533815000003</v>
      </c>
      <c r="K473" s="18">
        <f t="shared" si="89"/>
        <v>0</v>
      </c>
    </row>
    <row r="474" spans="1:11" x14ac:dyDescent="0.25">
      <c r="A474" s="2" t="s">
        <v>783</v>
      </c>
      <c r="B474" s="2">
        <v>134400</v>
      </c>
      <c r="C474" s="17">
        <v>1.8600000000000002E-2</v>
      </c>
      <c r="D474" s="17">
        <v>1.8499999999999999E-2</v>
      </c>
      <c r="E474" s="18">
        <v>5572385.9600000009</v>
      </c>
      <c r="F474" s="19">
        <f t="shared" si="85"/>
        <v>8637.1982380000027</v>
      </c>
      <c r="G474" s="19">
        <f t="shared" si="86"/>
        <v>8590.761688333334</v>
      </c>
      <c r="H474" s="18">
        <f t="shared" si="87"/>
        <v>-46.436549666668725</v>
      </c>
      <c r="I474" s="18">
        <f t="shared" si="88"/>
        <v>103646.37885600002</v>
      </c>
      <c r="J474" s="18">
        <f t="shared" si="88"/>
        <v>103089.14026000001</v>
      </c>
      <c r="K474" s="18">
        <f t="shared" si="89"/>
        <v>-557.23859600001015</v>
      </c>
    </row>
    <row r="475" spans="1:11" x14ac:dyDescent="0.25">
      <c r="A475" s="2" t="s">
        <v>784</v>
      </c>
      <c r="B475" s="2">
        <v>134400</v>
      </c>
      <c r="C475" s="17">
        <v>0</v>
      </c>
      <c r="D475" s="17">
        <v>2.3E-3</v>
      </c>
      <c r="E475" s="18">
        <v>2682135.6800000002</v>
      </c>
      <c r="F475" s="19">
        <f t="shared" si="85"/>
        <v>0</v>
      </c>
      <c r="G475" s="19">
        <f t="shared" si="86"/>
        <v>514.07600533333334</v>
      </c>
      <c r="H475" s="18">
        <f t="shared" si="87"/>
        <v>514.07600533333334</v>
      </c>
      <c r="I475" s="18">
        <f t="shared" si="88"/>
        <v>0</v>
      </c>
      <c r="J475" s="18">
        <f t="shared" si="88"/>
        <v>6168.9120640000001</v>
      </c>
      <c r="K475" s="18">
        <f t="shared" si="89"/>
        <v>6168.9120640000001</v>
      </c>
    </row>
    <row r="476" spans="1:11" x14ac:dyDescent="0.25">
      <c r="A476" s="2" t="s">
        <v>785</v>
      </c>
      <c r="B476" s="2">
        <v>134400</v>
      </c>
      <c r="C476" s="17">
        <v>2.6599999999999999E-2</v>
      </c>
      <c r="D476" s="17">
        <v>2.6200000000000001E-2</v>
      </c>
      <c r="E476" s="18">
        <v>5825376.1900000004</v>
      </c>
      <c r="F476" s="19">
        <f t="shared" si="85"/>
        <v>12912.917221166666</v>
      </c>
      <c r="G476" s="19">
        <f t="shared" si="86"/>
        <v>12718.738014833334</v>
      </c>
      <c r="H476" s="18">
        <f t="shared" si="87"/>
        <v>-194.17920633333233</v>
      </c>
      <c r="I476" s="18">
        <f t="shared" si="88"/>
        <v>154955.006654</v>
      </c>
      <c r="J476" s="18">
        <f t="shared" si="88"/>
        <v>152624.85617800002</v>
      </c>
      <c r="K476" s="18">
        <f t="shared" si="89"/>
        <v>-2330.1504759999807</v>
      </c>
    </row>
    <row r="477" spans="1:11" x14ac:dyDescent="0.25">
      <c r="A477" s="2" t="s">
        <v>786</v>
      </c>
      <c r="B477" s="2">
        <v>134400</v>
      </c>
      <c r="C477" s="17">
        <v>2.5000000000000001E-2</v>
      </c>
      <c r="D477" s="17">
        <v>2.47E-2</v>
      </c>
      <c r="E477" s="18">
        <v>3437706.23</v>
      </c>
      <c r="F477" s="19">
        <f t="shared" si="85"/>
        <v>7161.8879791666668</v>
      </c>
      <c r="G477" s="19">
        <f t="shared" si="86"/>
        <v>7075.9453234166658</v>
      </c>
      <c r="H477" s="18">
        <f t="shared" si="87"/>
        <v>-85.942655750000995</v>
      </c>
      <c r="I477" s="18">
        <f t="shared" si="88"/>
        <v>85942.655750000005</v>
      </c>
      <c r="J477" s="18">
        <f t="shared" si="88"/>
        <v>84911.343880999993</v>
      </c>
      <c r="K477" s="18">
        <f t="shared" si="89"/>
        <v>-1031.3118690000119</v>
      </c>
    </row>
    <row r="478" spans="1:11" x14ac:dyDescent="0.25">
      <c r="A478" s="2" t="s">
        <v>787</v>
      </c>
      <c r="B478" s="2">
        <v>134400</v>
      </c>
      <c r="C478" s="17">
        <v>2.0500000000000001E-2</v>
      </c>
      <c r="D478" s="17">
        <v>2.0400000000000001E-2</v>
      </c>
      <c r="E478" s="18">
        <v>4001968.45</v>
      </c>
      <c r="F478" s="19">
        <f t="shared" si="85"/>
        <v>6836.6961020833342</v>
      </c>
      <c r="G478" s="19">
        <f t="shared" si="86"/>
        <v>6803.3463650000012</v>
      </c>
      <c r="H478" s="18">
        <f t="shared" si="87"/>
        <v>-33.349737083332911</v>
      </c>
      <c r="I478" s="18">
        <f t="shared" si="88"/>
        <v>82040.353225000013</v>
      </c>
      <c r="J478" s="18">
        <f t="shared" si="88"/>
        <v>81640.156380000015</v>
      </c>
      <c r="K478" s="18">
        <f t="shared" si="89"/>
        <v>-400.19684499999858</v>
      </c>
    </row>
    <row r="479" spans="1:11" x14ac:dyDescent="0.25">
      <c r="A479" s="2" t="s">
        <v>788</v>
      </c>
      <c r="B479" s="2">
        <v>134400</v>
      </c>
      <c r="C479" s="17">
        <v>2.1100000000000001E-2</v>
      </c>
      <c r="D479" s="17">
        <v>2.0899999999999998E-2</v>
      </c>
      <c r="E479" s="18">
        <v>3905587.3600000003</v>
      </c>
      <c r="F479" s="19">
        <f t="shared" si="85"/>
        <v>6867.3244413333341</v>
      </c>
      <c r="G479" s="19">
        <f t="shared" si="86"/>
        <v>6802.2313186666661</v>
      </c>
      <c r="H479" s="18">
        <f t="shared" si="87"/>
        <v>-65.093122666668023</v>
      </c>
      <c r="I479" s="18">
        <f t="shared" si="88"/>
        <v>82407.893296000009</v>
      </c>
      <c r="J479" s="18">
        <f t="shared" si="88"/>
        <v>81626.775823999997</v>
      </c>
      <c r="K479" s="18">
        <f t="shared" si="89"/>
        <v>-781.11747200001264</v>
      </c>
    </row>
    <row r="480" spans="1:11" x14ac:dyDescent="0.25">
      <c r="A480" s="2" t="s">
        <v>789</v>
      </c>
      <c r="B480" s="2">
        <v>134400</v>
      </c>
      <c r="C480" s="17">
        <v>2.1899999999999999E-2</v>
      </c>
      <c r="D480" s="17">
        <v>2.18E-2</v>
      </c>
      <c r="E480" s="18">
        <v>3065508.07</v>
      </c>
      <c r="F480" s="19">
        <f t="shared" si="85"/>
        <v>5594.5522277499995</v>
      </c>
      <c r="G480" s="19">
        <f t="shared" si="86"/>
        <v>5569.0063271666659</v>
      </c>
      <c r="H480" s="18">
        <f t="shared" si="87"/>
        <v>-25.545900583333605</v>
      </c>
      <c r="I480" s="18">
        <f t="shared" si="88"/>
        <v>67134.626732999997</v>
      </c>
      <c r="J480" s="18">
        <f t="shared" si="88"/>
        <v>66828.07592599999</v>
      </c>
      <c r="K480" s="18">
        <f t="shared" si="89"/>
        <v>-306.5508070000069</v>
      </c>
    </row>
    <row r="481" spans="1:11" x14ac:dyDescent="0.25">
      <c r="A481" s="2" t="s">
        <v>790</v>
      </c>
      <c r="B481" s="2">
        <v>134400</v>
      </c>
      <c r="C481" s="17">
        <v>2.1899999999999999E-2</v>
      </c>
      <c r="D481" s="17">
        <v>2.18E-2</v>
      </c>
      <c r="E481" s="18">
        <v>3053037.79</v>
      </c>
      <c r="F481" s="19">
        <f t="shared" si="85"/>
        <v>5571.7939667499995</v>
      </c>
      <c r="G481" s="19">
        <f t="shared" si="86"/>
        <v>5546.351985166667</v>
      </c>
      <c r="H481" s="18">
        <f t="shared" si="87"/>
        <v>-25.441981583332563</v>
      </c>
      <c r="I481" s="18">
        <f t="shared" si="88"/>
        <v>66861.527600999994</v>
      </c>
      <c r="J481" s="18">
        <f t="shared" si="88"/>
        <v>66556.223822</v>
      </c>
      <c r="K481" s="18">
        <f t="shared" si="89"/>
        <v>-305.30377899999439</v>
      </c>
    </row>
    <row r="482" spans="1:11" x14ac:dyDescent="0.25">
      <c r="A482" s="2" t="s">
        <v>791</v>
      </c>
      <c r="B482" s="2">
        <v>134400</v>
      </c>
      <c r="C482" s="17">
        <v>3.04E-2</v>
      </c>
      <c r="D482" s="17">
        <v>3.04E-2</v>
      </c>
      <c r="E482" s="18">
        <v>3483804.51</v>
      </c>
      <c r="F482" s="19">
        <f t="shared" si="85"/>
        <v>8825.6380919999992</v>
      </c>
      <c r="G482" s="19">
        <f t="shared" si="86"/>
        <v>8825.6380919999992</v>
      </c>
      <c r="H482" s="18">
        <f t="shared" si="87"/>
        <v>0</v>
      </c>
      <c r="I482" s="18">
        <f t="shared" si="88"/>
        <v>105907.65710399998</v>
      </c>
      <c r="J482" s="18">
        <f t="shared" si="88"/>
        <v>105907.65710399998</v>
      </c>
      <c r="K482" s="18">
        <f t="shared" si="89"/>
        <v>0</v>
      </c>
    </row>
    <row r="483" spans="1:11" x14ac:dyDescent="0.25">
      <c r="A483" s="2" t="s">
        <v>218</v>
      </c>
      <c r="B483" s="2">
        <v>134400</v>
      </c>
      <c r="C483" s="17">
        <v>0</v>
      </c>
      <c r="D483" s="17">
        <v>0</v>
      </c>
      <c r="E483" s="18">
        <v>0</v>
      </c>
      <c r="F483" s="19">
        <f t="shared" si="85"/>
        <v>0</v>
      </c>
      <c r="G483" s="19">
        <f t="shared" si="86"/>
        <v>0</v>
      </c>
      <c r="H483" s="18">
        <f t="shared" si="87"/>
        <v>0</v>
      </c>
      <c r="I483" s="18">
        <f t="shared" si="88"/>
        <v>0</v>
      </c>
      <c r="J483" s="18">
        <f t="shared" si="88"/>
        <v>0</v>
      </c>
      <c r="K483" s="18">
        <f t="shared" si="89"/>
        <v>0</v>
      </c>
    </row>
    <row r="484" spans="1:11" x14ac:dyDescent="0.25">
      <c r="A484" s="2" t="s">
        <v>219</v>
      </c>
      <c r="B484" s="2">
        <v>134400</v>
      </c>
      <c r="C484" s="17">
        <v>2.6500000000000003E-2</v>
      </c>
      <c r="D484" s="17">
        <v>2.6700000000000002E-2</v>
      </c>
      <c r="E484" s="18">
        <v>18038279.070000004</v>
      </c>
      <c r="F484" s="19">
        <f t="shared" si="85"/>
        <v>39834.532946250016</v>
      </c>
      <c r="G484" s="19">
        <f t="shared" si="86"/>
        <v>40135.170930750013</v>
      </c>
      <c r="H484" s="18">
        <f t="shared" si="87"/>
        <v>300.6379844999974</v>
      </c>
      <c r="I484" s="18">
        <f t="shared" si="88"/>
        <v>478014.39535500016</v>
      </c>
      <c r="J484" s="18">
        <f t="shared" si="88"/>
        <v>481622.05116900016</v>
      </c>
      <c r="K484" s="18">
        <f t="shared" si="89"/>
        <v>3607.6558139999979</v>
      </c>
    </row>
    <row r="485" spans="1:11" x14ac:dyDescent="0.25">
      <c r="A485" s="2" t="s">
        <v>220</v>
      </c>
      <c r="B485" s="2">
        <v>134400</v>
      </c>
      <c r="C485" s="17">
        <v>2.1099999999999997E-2</v>
      </c>
      <c r="D485" s="17">
        <v>2.01E-2</v>
      </c>
      <c r="E485" s="18">
        <v>3448727.2499999995</v>
      </c>
      <c r="F485" s="19">
        <f t="shared" si="85"/>
        <v>6064.0120812499981</v>
      </c>
      <c r="G485" s="19">
        <f t="shared" si="86"/>
        <v>5776.618143749999</v>
      </c>
      <c r="H485" s="18">
        <f t="shared" si="87"/>
        <v>-287.39393749999908</v>
      </c>
      <c r="I485" s="18">
        <f t="shared" si="88"/>
        <v>72768.144974999974</v>
      </c>
      <c r="J485" s="18">
        <f t="shared" si="88"/>
        <v>69319.417724999992</v>
      </c>
      <c r="K485" s="18">
        <f t="shared" si="89"/>
        <v>-3448.7272499999817</v>
      </c>
    </row>
    <row r="486" spans="1:11" x14ac:dyDescent="0.25">
      <c r="A486" s="2" t="s">
        <v>221</v>
      </c>
      <c r="B486" s="2">
        <v>134400</v>
      </c>
      <c r="C486" s="17">
        <v>1.66E-2</v>
      </c>
      <c r="D486" s="17">
        <v>1.6799999999999999E-2</v>
      </c>
      <c r="E486" s="18">
        <v>2449473.2200000002</v>
      </c>
      <c r="F486" s="19">
        <f t="shared" si="85"/>
        <v>3388.4379543333339</v>
      </c>
      <c r="G486" s="19">
        <f t="shared" si="86"/>
        <v>3429.2625079999998</v>
      </c>
      <c r="H486" s="18">
        <f t="shared" si="87"/>
        <v>40.824553666665906</v>
      </c>
      <c r="I486" s="18">
        <f t="shared" si="88"/>
        <v>40661.255452000005</v>
      </c>
      <c r="J486" s="18">
        <f t="shared" si="88"/>
        <v>41151.150095999998</v>
      </c>
      <c r="K486" s="18">
        <f t="shared" si="89"/>
        <v>489.8946439999927</v>
      </c>
    </row>
    <row r="487" spans="1:11" x14ac:dyDescent="0.25">
      <c r="A487" s="2" t="s">
        <v>222</v>
      </c>
      <c r="B487" s="2">
        <v>134400</v>
      </c>
      <c r="C487" s="17">
        <v>2.1099999999999997E-2</v>
      </c>
      <c r="D487" s="17">
        <v>2.0500000000000001E-2</v>
      </c>
      <c r="E487" s="18">
        <v>2508210.1800000002</v>
      </c>
      <c r="F487" s="19">
        <f t="shared" si="85"/>
        <v>4410.2695665000001</v>
      </c>
      <c r="G487" s="19">
        <f t="shared" si="86"/>
        <v>4284.8590575000007</v>
      </c>
      <c r="H487" s="18">
        <f t="shared" si="87"/>
        <v>-125.41050899999937</v>
      </c>
      <c r="I487" s="18">
        <f t="shared" si="88"/>
        <v>52923.234798000005</v>
      </c>
      <c r="J487" s="18">
        <f t="shared" si="88"/>
        <v>51418.308690000005</v>
      </c>
      <c r="K487" s="18">
        <f t="shared" si="89"/>
        <v>-1504.9261079999997</v>
      </c>
    </row>
    <row r="488" spans="1:11" x14ac:dyDescent="0.25">
      <c r="A488" s="2" t="s">
        <v>223</v>
      </c>
      <c r="B488" s="2">
        <v>134400</v>
      </c>
      <c r="C488" s="17">
        <v>0</v>
      </c>
      <c r="D488" s="17">
        <v>0</v>
      </c>
      <c r="E488" s="18">
        <v>0</v>
      </c>
      <c r="F488" s="19">
        <f t="shared" si="85"/>
        <v>0</v>
      </c>
      <c r="G488" s="19">
        <f t="shared" si="86"/>
        <v>0</v>
      </c>
      <c r="H488" s="18">
        <f t="shared" si="87"/>
        <v>0</v>
      </c>
      <c r="I488" s="18">
        <f t="shared" si="88"/>
        <v>0</v>
      </c>
      <c r="J488" s="18">
        <f t="shared" si="88"/>
        <v>0</v>
      </c>
      <c r="K488" s="18">
        <f t="shared" si="89"/>
        <v>0</v>
      </c>
    </row>
    <row r="489" spans="1:11" x14ac:dyDescent="0.25">
      <c r="A489" s="2" t="s">
        <v>224</v>
      </c>
      <c r="B489" s="2">
        <v>134400</v>
      </c>
      <c r="C489" s="17">
        <v>0</v>
      </c>
      <c r="D489" s="17">
        <v>0</v>
      </c>
      <c r="E489" s="18">
        <v>3334806.29</v>
      </c>
      <c r="F489" s="19">
        <f t="shared" si="85"/>
        <v>0</v>
      </c>
      <c r="G489" s="19">
        <f t="shared" si="86"/>
        <v>0</v>
      </c>
      <c r="H489" s="18">
        <f t="shared" si="87"/>
        <v>0</v>
      </c>
      <c r="I489" s="18">
        <f t="shared" si="88"/>
        <v>0</v>
      </c>
      <c r="J489" s="18">
        <f t="shared" si="88"/>
        <v>0</v>
      </c>
      <c r="K489" s="18">
        <f t="shared" si="89"/>
        <v>0</v>
      </c>
    </row>
    <row r="490" spans="1:11" x14ac:dyDescent="0.25">
      <c r="A490" s="2" t="s">
        <v>225</v>
      </c>
      <c r="B490" s="2">
        <v>134400</v>
      </c>
      <c r="C490" s="17">
        <v>2.6499999999999999E-2</v>
      </c>
      <c r="D490" s="17">
        <v>2.6200000000000001E-2</v>
      </c>
      <c r="E490" s="18">
        <v>6455033.2199999997</v>
      </c>
      <c r="F490" s="19">
        <f t="shared" si="85"/>
        <v>14254.865027499998</v>
      </c>
      <c r="G490" s="19">
        <f t="shared" si="86"/>
        <v>14093.489197000001</v>
      </c>
      <c r="H490" s="18">
        <f t="shared" si="87"/>
        <v>-161.37583049999739</v>
      </c>
      <c r="I490" s="18">
        <f t="shared" si="88"/>
        <v>171058.38032999999</v>
      </c>
      <c r="J490" s="18">
        <f t="shared" si="88"/>
        <v>169121.870364</v>
      </c>
      <c r="K490" s="18">
        <f t="shared" si="89"/>
        <v>-1936.5099659999833</v>
      </c>
    </row>
    <row r="491" spans="1:11" x14ac:dyDescent="0.25">
      <c r="A491" s="2" t="s">
        <v>226</v>
      </c>
      <c r="B491" s="2">
        <v>134400</v>
      </c>
      <c r="C491" s="17">
        <v>2.4199999999999999E-2</v>
      </c>
      <c r="D491" s="17">
        <v>2.47E-2</v>
      </c>
      <c r="E491" s="18">
        <v>1974606.3100000003</v>
      </c>
      <c r="F491" s="19">
        <f t="shared" si="85"/>
        <v>3982.1227251666674</v>
      </c>
      <c r="G491" s="19">
        <f t="shared" si="86"/>
        <v>4064.397988083334</v>
      </c>
      <c r="H491" s="18">
        <f t="shared" si="87"/>
        <v>82.275262916666634</v>
      </c>
      <c r="I491" s="18">
        <f t="shared" si="88"/>
        <v>47785.472702000006</v>
      </c>
      <c r="J491" s="18">
        <f t="shared" si="88"/>
        <v>48772.775857000008</v>
      </c>
      <c r="K491" s="18">
        <f t="shared" si="89"/>
        <v>987.30315500000142</v>
      </c>
    </row>
    <row r="492" spans="1:11" x14ac:dyDescent="0.25">
      <c r="A492" s="2" t="s">
        <v>227</v>
      </c>
      <c r="B492" s="2">
        <v>134400</v>
      </c>
      <c r="C492" s="17">
        <v>2.0300000000000002E-2</v>
      </c>
      <c r="D492" s="17">
        <v>2.0400000000000001E-2</v>
      </c>
      <c r="E492" s="18">
        <v>1635904.01</v>
      </c>
      <c r="F492" s="19">
        <f t="shared" si="85"/>
        <v>2767.4042835833334</v>
      </c>
      <c r="G492" s="19">
        <f t="shared" si="86"/>
        <v>2781.0368170000002</v>
      </c>
      <c r="H492" s="18">
        <f t="shared" si="87"/>
        <v>13.632533416666774</v>
      </c>
      <c r="I492" s="18">
        <f t="shared" si="88"/>
        <v>33208.851403000001</v>
      </c>
      <c r="J492" s="18">
        <f t="shared" si="88"/>
        <v>33372.441804000002</v>
      </c>
      <c r="K492" s="18">
        <f t="shared" si="89"/>
        <v>163.59040100000129</v>
      </c>
    </row>
    <row r="493" spans="1:11" x14ac:dyDescent="0.25">
      <c r="A493" s="2" t="s">
        <v>228</v>
      </c>
      <c r="B493" s="2">
        <v>134400</v>
      </c>
      <c r="C493" s="17">
        <v>2.0800000000000003E-2</v>
      </c>
      <c r="D493" s="17">
        <v>2.0899999999999998E-2</v>
      </c>
      <c r="E493" s="18">
        <v>1595963.67</v>
      </c>
      <c r="F493" s="19">
        <f t="shared" si="85"/>
        <v>2766.3370279999999</v>
      </c>
      <c r="G493" s="19">
        <f t="shared" si="86"/>
        <v>2779.6367252499999</v>
      </c>
      <c r="H493" s="18">
        <f t="shared" si="87"/>
        <v>13.299697250000008</v>
      </c>
      <c r="I493" s="18">
        <f t="shared" si="88"/>
        <v>33196.044335999999</v>
      </c>
      <c r="J493" s="18">
        <f t="shared" si="88"/>
        <v>33355.640702999997</v>
      </c>
      <c r="K493" s="18">
        <f t="shared" si="89"/>
        <v>159.59636699999828</v>
      </c>
    </row>
    <row r="494" spans="1:11" x14ac:dyDescent="0.25">
      <c r="A494" s="2" t="s">
        <v>229</v>
      </c>
      <c r="B494" s="2">
        <v>134400</v>
      </c>
      <c r="C494" s="17">
        <v>2.1600000000000001E-2</v>
      </c>
      <c r="D494" s="17">
        <v>2.18E-2</v>
      </c>
      <c r="E494" s="18">
        <v>1793484.1400000001</v>
      </c>
      <c r="F494" s="19">
        <f t="shared" si="85"/>
        <v>3228.2714520000004</v>
      </c>
      <c r="G494" s="19">
        <f t="shared" si="86"/>
        <v>3258.1628543333336</v>
      </c>
      <c r="H494" s="18">
        <f t="shared" si="87"/>
        <v>29.89140233333319</v>
      </c>
      <c r="I494" s="18">
        <f t="shared" si="88"/>
        <v>38739.257424000003</v>
      </c>
      <c r="J494" s="18">
        <f t="shared" si="88"/>
        <v>39097.954252000003</v>
      </c>
      <c r="K494" s="18">
        <f t="shared" si="89"/>
        <v>358.6968280000001</v>
      </c>
    </row>
    <row r="495" spans="1:11" x14ac:dyDescent="0.25">
      <c r="A495" s="2" t="s">
        <v>230</v>
      </c>
      <c r="B495" s="2">
        <v>134400</v>
      </c>
      <c r="C495" s="17">
        <v>2.1600000000000001E-2</v>
      </c>
      <c r="D495" s="17">
        <v>2.18E-2</v>
      </c>
      <c r="E495" s="18">
        <v>1783864.6199999999</v>
      </c>
      <c r="F495" s="19">
        <f t="shared" si="85"/>
        <v>3210.9563159999998</v>
      </c>
      <c r="G495" s="19">
        <f t="shared" si="86"/>
        <v>3240.6873929999997</v>
      </c>
      <c r="H495" s="18">
        <f t="shared" si="87"/>
        <v>29.731076999999914</v>
      </c>
      <c r="I495" s="18">
        <f t="shared" si="88"/>
        <v>38531.475791999997</v>
      </c>
      <c r="J495" s="18">
        <f t="shared" si="88"/>
        <v>38888.248715999995</v>
      </c>
      <c r="K495" s="18">
        <f t="shared" si="89"/>
        <v>356.77292399999715</v>
      </c>
    </row>
    <row r="496" spans="1:11" x14ac:dyDescent="0.25">
      <c r="A496" s="2" t="s">
        <v>231</v>
      </c>
      <c r="B496" s="2">
        <v>134400</v>
      </c>
      <c r="C496" s="17">
        <v>3.0500000000000003E-2</v>
      </c>
      <c r="D496" s="17">
        <v>3.04E-2</v>
      </c>
      <c r="E496" s="18">
        <v>1996602.87</v>
      </c>
      <c r="F496" s="19">
        <f t="shared" si="85"/>
        <v>5074.698961250001</v>
      </c>
      <c r="G496" s="19">
        <f t="shared" si="86"/>
        <v>5058.0606040000002</v>
      </c>
      <c r="H496" s="18">
        <f t="shared" si="87"/>
        <v>-16.638357250000809</v>
      </c>
      <c r="I496" s="18">
        <f t="shared" si="88"/>
        <v>60896.387535000016</v>
      </c>
      <c r="J496" s="18">
        <f t="shared" si="88"/>
        <v>60696.727248000003</v>
      </c>
      <c r="K496" s="18">
        <f t="shared" si="89"/>
        <v>-199.66028700001334</v>
      </c>
    </row>
    <row r="497" spans="1:11" x14ac:dyDescent="0.25">
      <c r="A497" s="2" t="s">
        <v>232</v>
      </c>
      <c r="B497" s="2">
        <v>134400</v>
      </c>
      <c r="C497" s="17">
        <v>0</v>
      </c>
      <c r="D497" s="17">
        <v>0</v>
      </c>
      <c r="E497" s="18">
        <v>0</v>
      </c>
      <c r="F497" s="19">
        <f t="shared" si="85"/>
        <v>0</v>
      </c>
      <c r="G497" s="19">
        <f t="shared" si="86"/>
        <v>0</v>
      </c>
      <c r="H497" s="18">
        <f t="shared" si="87"/>
        <v>0</v>
      </c>
      <c r="I497" s="18">
        <f t="shared" si="88"/>
        <v>0</v>
      </c>
      <c r="J497" s="18">
        <f t="shared" si="88"/>
        <v>0</v>
      </c>
      <c r="K497" s="18">
        <f t="shared" si="89"/>
        <v>0</v>
      </c>
    </row>
    <row r="498" spans="1:11" x14ac:dyDescent="0.25">
      <c r="A498" s="7" t="s">
        <v>233</v>
      </c>
      <c r="C498" s="17"/>
      <c r="D498" s="17"/>
      <c r="E498" s="20">
        <f>SUBTOTAL(9,E467:E497)</f>
        <v>171731090.35999998</v>
      </c>
      <c r="F498" s="20">
        <f t="shared" ref="F498:K498" si="90">SUBTOTAL(9,F467:F497)</f>
        <v>333391.18636866676</v>
      </c>
      <c r="G498" s="20">
        <f t="shared" si="90"/>
        <v>331071.64507275005</v>
      </c>
      <c r="H498" s="20">
        <f t="shared" si="90"/>
        <v>-2319.5412959166811</v>
      </c>
      <c r="I498" s="20">
        <f t="shared" si="90"/>
        <v>4000694.2364240014</v>
      </c>
      <c r="J498" s="20">
        <f t="shared" si="90"/>
        <v>3972859.7408730015</v>
      </c>
      <c r="K498" s="20">
        <f t="shared" si="90"/>
        <v>-27834.495551000266</v>
      </c>
    </row>
    <row r="499" spans="1:11" x14ac:dyDescent="0.25">
      <c r="C499" s="17"/>
      <c r="D499" s="17"/>
      <c r="E499" s="18"/>
      <c r="F499" s="19"/>
      <c r="G499" s="19"/>
      <c r="H499" s="18"/>
      <c r="I499" s="18"/>
      <c r="J499" s="18"/>
      <c r="K499" s="18"/>
    </row>
    <row r="500" spans="1:11" x14ac:dyDescent="0.25">
      <c r="A500" s="7" t="s">
        <v>108</v>
      </c>
      <c r="C500" s="17"/>
      <c r="D500" s="17"/>
      <c r="E500" s="18"/>
      <c r="F500" s="19"/>
      <c r="G500" s="19"/>
      <c r="H500" s="18"/>
      <c r="I500" s="18"/>
      <c r="J500" s="18"/>
      <c r="K500" s="18"/>
    </row>
    <row r="501" spans="1:11" x14ac:dyDescent="0.25">
      <c r="A501" s="2" t="s">
        <v>792</v>
      </c>
      <c r="B501" s="2">
        <v>134500</v>
      </c>
      <c r="C501" s="17">
        <v>2.7300000000000001E-2</v>
      </c>
      <c r="D501" s="17">
        <v>2.7300000000000001E-2</v>
      </c>
      <c r="E501" s="18">
        <v>24632390.050000001</v>
      </c>
      <c r="F501" s="19">
        <f t="shared" ref="F501:F531" si="91">E501*C501/12</f>
        <v>56038.687363750003</v>
      </c>
      <c r="G501" s="19">
        <f t="shared" ref="G501:G531" si="92">+E501*D501/12</f>
        <v>56038.687363750003</v>
      </c>
      <c r="H501" s="18">
        <f t="shared" ref="H501:H531" si="93">+G501-F501</f>
        <v>0</v>
      </c>
      <c r="I501" s="18">
        <f t="shared" ref="I501:J531" si="94">+F501*12</f>
        <v>672464.24836500001</v>
      </c>
      <c r="J501" s="18">
        <f t="shared" si="94"/>
        <v>672464.24836500001</v>
      </c>
      <c r="K501" s="18">
        <f t="shared" ref="K501:K531" si="95">+J501-I501</f>
        <v>0</v>
      </c>
    </row>
    <row r="502" spans="1:11" x14ac:dyDescent="0.25">
      <c r="A502" s="2" t="s">
        <v>793</v>
      </c>
      <c r="B502" s="2">
        <v>134500</v>
      </c>
      <c r="C502" s="17">
        <v>2.4500000000000001E-2</v>
      </c>
      <c r="D502" s="17">
        <v>2.5100000000000001E-2</v>
      </c>
      <c r="E502" s="18">
        <v>3326453.6300000004</v>
      </c>
      <c r="F502" s="19">
        <f t="shared" si="91"/>
        <v>6791.5094945833343</v>
      </c>
      <c r="G502" s="19">
        <f t="shared" si="92"/>
        <v>6957.8321760833342</v>
      </c>
      <c r="H502" s="18">
        <f t="shared" si="93"/>
        <v>166.32268149999982</v>
      </c>
      <c r="I502" s="18">
        <f t="shared" si="94"/>
        <v>81498.113935000016</v>
      </c>
      <c r="J502" s="18">
        <f t="shared" si="94"/>
        <v>83493.986113000006</v>
      </c>
      <c r="K502" s="18">
        <f t="shared" si="95"/>
        <v>1995.8721779999905</v>
      </c>
    </row>
    <row r="503" spans="1:11" x14ac:dyDescent="0.25">
      <c r="A503" s="2" t="s">
        <v>794</v>
      </c>
      <c r="B503" s="2">
        <v>134500</v>
      </c>
      <c r="C503" s="17">
        <v>1.52E-2</v>
      </c>
      <c r="D503" s="17">
        <v>1.5299999999999999E-2</v>
      </c>
      <c r="E503" s="18">
        <v>2535556.33</v>
      </c>
      <c r="F503" s="19">
        <f t="shared" si="91"/>
        <v>3211.7046846666667</v>
      </c>
      <c r="G503" s="19">
        <f t="shared" si="92"/>
        <v>3232.8343207500002</v>
      </c>
      <c r="H503" s="18">
        <f t="shared" si="93"/>
        <v>21.12963608333348</v>
      </c>
      <c r="I503" s="18">
        <f t="shared" si="94"/>
        <v>38540.456215999999</v>
      </c>
      <c r="J503" s="18">
        <f t="shared" si="94"/>
        <v>38794.011849000002</v>
      </c>
      <c r="K503" s="18">
        <f t="shared" si="95"/>
        <v>253.55563300000358</v>
      </c>
    </row>
    <row r="504" spans="1:11" x14ac:dyDescent="0.25">
      <c r="A504" s="2" t="s">
        <v>795</v>
      </c>
      <c r="B504" s="2">
        <v>134500</v>
      </c>
      <c r="C504" s="17">
        <v>1.7600000000000001E-2</v>
      </c>
      <c r="D504" s="17">
        <v>1.7999999999999999E-2</v>
      </c>
      <c r="E504" s="18">
        <v>2356171.6299999994</v>
      </c>
      <c r="F504" s="19">
        <f t="shared" si="91"/>
        <v>3455.7183906666664</v>
      </c>
      <c r="G504" s="19">
        <f t="shared" si="92"/>
        <v>3534.2574449999988</v>
      </c>
      <c r="H504" s="18">
        <f t="shared" si="93"/>
        <v>78.539054333332388</v>
      </c>
      <c r="I504" s="18">
        <f t="shared" si="94"/>
        <v>41468.620687999995</v>
      </c>
      <c r="J504" s="18">
        <f t="shared" si="94"/>
        <v>42411.089339999984</v>
      </c>
      <c r="K504" s="18">
        <f t="shared" si="95"/>
        <v>942.46865199998865</v>
      </c>
    </row>
    <row r="505" spans="1:11" x14ac:dyDescent="0.25">
      <c r="A505" s="2" t="s">
        <v>796</v>
      </c>
      <c r="B505" s="2">
        <v>134500</v>
      </c>
      <c r="C505" s="17">
        <v>1.8100000000000002E-2</v>
      </c>
      <c r="D505" s="17">
        <v>2.1100000000000001E-2</v>
      </c>
      <c r="E505" s="18">
        <v>2235589.4900000002</v>
      </c>
      <c r="F505" s="19">
        <f t="shared" si="91"/>
        <v>3372.0141474166671</v>
      </c>
      <c r="G505" s="19">
        <f t="shared" si="92"/>
        <v>3930.9115199166667</v>
      </c>
      <c r="H505" s="18">
        <f t="shared" si="93"/>
        <v>558.89737249999962</v>
      </c>
      <c r="I505" s="18">
        <f t="shared" si="94"/>
        <v>40464.169769000007</v>
      </c>
      <c r="J505" s="18">
        <f t="shared" si="94"/>
        <v>47170.938239000003</v>
      </c>
      <c r="K505" s="18">
        <f t="shared" si="95"/>
        <v>6706.7684699999954</v>
      </c>
    </row>
    <row r="506" spans="1:11" x14ac:dyDescent="0.25">
      <c r="A506" s="2" t="s">
        <v>797</v>
      </c>
      <c r="B506" s="2">
        <v>134500</v>
      </c>
      <c r="C506" s="17">
        <v>2.1999999999999999E-2</v>
      </c>
      <c r="D506" s="17">
        <v>2.2499999999999999E-2</v>
      </c>
      <c r="E506" s="18">
        <v>2278329.5</v>
      </c>
      <c r="F506" s="19">
        <f t="shared" si="91"/>
        <v>4176.9374166666666</v>
      </c>
      <c r="G506" s="19">
        <f t="shared" si="92"/>
        <v>4271.8678124999997</v>
      </c>
      <c r="H506" s="18">
        <f t="shared" si="93"/>
        <v>94.930395833333023</v>
      </c>
      <c r="I506" s="18">
        <f t="shared" si="94"/>
        <v>50123.248999999996</v>
      </c>
      <c r="J506" s="18">
        <f t="shared" si="94"/>
        <v>51262.413749999992</v>
      </c>
      <c r="K506" s="18">
        <f t="shared" si="95"/>
        <v>1139.1647499999963</v>
      </c>
    </row>
    <row r="507" spans="1:11" x14ac:dyDescent="0.25">
      <c r="A507" s="2" t="s">
        <v>798</v>
      </c>
      <c r="B507" s="2">
        <v>134500</v>
      </c>
      <c r="C507" s="17">
        <v>1.9E-2</v>
      </c>
      <c r="D507" s="17">
        <v>1.9300000000000001E-2</v>
      </c>
      <c r="E507" s="18">
        <v>3471879.89</v>
      </c>
      <c r="F507" s="19">
        <f t="shared" si="91"/>
        <v>5497.1431591666669</v>
      </c>
      <c r="G507" s="19">
        <f t="shared" si="92"/>
        <v>5583.9401564166665</v>
      </c>
      <c r="H507" s="18">
        <f t="shared" si="93"/>
        <v>86.796997249999549</v>
      </c>
      <c r="I507" s="18">
        <f t="shared" si="94"/>
        <v>65965.717910000007</v>
      </c>
      <c r="J507" s="18">
        <f t="shared" si="94"/>
        <v>67007.281877000001</v>
      </c>
      <c r="K507" s="18">
        <f t="shared" si="95"/>
        <v>1041.5639669999946</v>
      </c>
    </row>
    <row r="508" spans="1:11" x14ac:dyDescent="0.25">
      <c r="A508" s="2" t="s">
        <v>799</v>
      </c>
      <c r="B508" s="2">
        <v>134500</v>
      </c>
      <c r="C508" s="17">
        <v>2.4299999999999999E-2</v>
      </c>
      <c r="D508" s="17">
        <v>2.4899999999999999E-2</v>
      </c>
      <c r="E508" s="18">
        <v>4776352.7299999995</v>
      </c>
      <c r="F508" s="19">
        <f t="shared" si="91"/>
        <v>9672.1142782499974</v>
      </c>
      <c r="G508" s="19">
        <f t="shared" si="92"/>
        <v>9910.9319147499973</v>
      </c>
      <c r="H508" s="18">
        <f t="shared" si="93"/>
        <v>238.81763649999994</v>
      </c>
      <c r="I508" s="18">
        <f t="shared" si="94"/>
        <v>116065.37133899998</v>
      </c>
      <c r="J508" s="18">
        <f t="shared" si="94"/>
        <v>118931.18297699996</v>
      </c>
      <c r="K508" s="18">
        <f t="shared" si="95"/>
        <v>2865.8116379999847</v>
      </c>
    </row>
    <row r="509" spans="1:11" x14ac:dyDescent="0.25">
      <c r="A509" s="2" t="s">
        <v>800</v>
      </c>
      <c r="B509" s="2">
        <v>134500</v>
      </c>
      <c r="C509" s="17">
        <v>0</v>
      </c>
      <c r="D509" s="17">
        <v>2.0999999999999999E-3</v>
      </c>
      <c r="E509" s="18">
        <v>816263.40999999992</v>
      </c>
      <c r="F509" s="19">
        <f t="shared" si="91"/>
        <v>0</v>
      </c>
      <c r="G509" s="19">
        <f t="shared" si="92"/>
        <v>142.84609674999999</v>
      </c>
      <c r="H509" s="18">
        <f t="shared" si="93"/>
        <v>142.84609674999999</v>
      </c>
      <c r="I509" s="18">
        <f t="shared" si="94"/>
        <v>0</v>
      </c>
      <c r="J509" s="18">
        <f t="shared" si="94"/>
        <v>1714.1531609999997</v>
      </c>
      <c r="K509" s="18">
        <f t="shared" si="95"/>
        <v>1714.1531609999997</v>
      </c>
    </row>
    <row r="510" spans="1:11" x14ac:dyDescent="0.25">
      <c r="A510" s="42" t="s">
        <v>801</v>
      </c>
      <c r="B510" s="42">
        <v>134500</v>
      </c>
      <c r="C510" s="17">
        <v>1.8600000000000002E-2</v>
      </c>
      <c r="D510" s="17">
        <v>1.4999999999999999E-2</v>
      </c>
      <c r="E510" s="18">
        <v>2504392.0799999996</v>
      </c>
      <c r="F510" s="19">
        <f t="shared" si="91"/>
        <v>3881.8077239999998</v>
      </c>
      <c r="G510" s="19">
        <f t="shared" si="92"/>
        <v>3130.4900999999995</v>
      </c>
      <c r="H510" s="18">
        <f t="shared" si="93"/>
        <v>-751.31762400000025</v>
      </c>
      <c r="I510" s="18">
        <f t="shared" si="94"/>
        <v>46581.692687999996</v>
      </c>
      <c r="J510" s="18">
        <f t="shared" si="94"/>
        <v>37565.881199999996</v>
      </c>
      <c r="K510" s="18">
        <f t="shared" si="95"/>
        <v>-9015.8114879999994</v>
      </c>
    </row>
    <row r="511" spans="1:11" x14ac:dyDescent="0.25">
      <c r="A511" s="42" t="s">
        <v>802</v>
      </c>
      <c r="B511" s="42">
        <v>134500</v>
      </c>
      <c r="C511" s="17">
        <v>2.75E-2</v>
      </c>
      <c r="D511" s="17">
        <v>2.7799999999999998E-2</v>
      </c>
      <c r="E511" s="18">
        <v>10726602.870000001</v>
      </c>
      <c r="F511" s="19">
        <f t="shared" si="91"/>
        <v>24581.798243750003</v>
      </c>
      <c r="G511" s="19">
        <f t="shared" si="92"/>
        <v>24849.963315500001</v>
      </c>
      <c r="H511" s="18">
        <f t="shared" si="93"/>
        <v>268.16507174999788</v>
      </c>
      <c r="I511" s="18">
        <f t="shared" si="94"/>
        <v>294981.57892500004</v>
      </c>
      <c r="J511" s="18">
        <f t="shared" si="94"/>
        <v>298199.559786</v>
      </c>
      <c r="K511" s="18">
        <f t="shared" si="95"/>
        <v>3217.98086099996</v>
      </c>
    </row>
    <row r="512" spans="1:11" x14ac:dyDescent="0.25">
      <c r="A512" s="42" t="s">
        <v>803</v>
      </c>
      <c r="B512" s="42">
        <v>134500</v>
      </c>
      <c r="C512" s="17">
        <v>2.4199999999999999E-2</v>
      </c>
      <c r="D512" s="17">
        <v>2.4799999999999999E-2</v>
      </c>
      <c r="E512" s="18">
        <v>1960162.3199999996</v>
      </c>
      <c r="F512" s="19">
        <f t="shared" si="91"/>
        <v>3952.9940119999992</v>
      </c>
      <c r="G512" s="19">
        <f t="shared" si="92"/>
        <v>4051.0021279999987</v>
      </c>
      <c r="H512" s="18">
        <f t="shared" si="93"/>
        <v>98.008115999999518</v>
      </c>
      <c r="I512" s="18">
        <f t="shared" si="94"/>
        <v>47435.92814399999</v>
      </c>
      <c r="J512" s="18">
        <f t="shared" si="94"/>
        <v>48612.025535999986</v>
      </c>
      <c r="K512" s="18">
        <f t="shared" si="95"/>
        <v>1176.097391999996</v>
      </c>
    </row>
    <row r="513" spans="1:11" x14ac:dyDescent="0.25">
      <c r="A513" s="42" t="s">
        <v>804</v>
      </c>
      <c r="B513" s="42">
        <v>134500</v>
      </c>
      <c r="C513" s="17">
        <v>2.2499999999999999E-2</v>
      </c>
      <c r="D513" s="17">
        <v>2.29E-2</v>
      </c>
      <c r="E513" s="18">
        <v>4576825.3599999994</v>
      </c>
      <c r="F513" s="19">
        <f t="shared" si="91"/>
        <v>8581.5475499999975</v>
      </c>
      <c r="G513" s="19">
        <f t="shared" si="92"/>
        <v>8734.1083953333327</v>
      </c>
      <c r="H513" s="18">
        <f t="shared" si="93"/>
        <v>152.56084533333524</v>
      </c>
      <c r="I513" s="18">
        <f t="shared" si="94"/>
        <v>102978.57059999998</v>
      </c>
      <c r="J513" s="18">
        <f t="shared" si="94"/>
        <v>104809.30074399999</v>
      </c>
      <c r="K513" s="18">
        <f t="shared" si="95"/>
        <v>1830.7301440000156</v>
      </c>
    </row>
    <row r="514" spans="1:11" x14ac:dyDescent="0.25">
      <c r="A514" s="42" t="s">
        <v>805</v>
      </c>
      <c r="B514" s="42">
        <v>134500</v>
      </c>
      <c r="C514" s="17">
        <v>2.24E-2</v>
      </c>
      <c r="D514" s="17">
        <v>2.2800000000000001E-2</v>
      </c>
      <c r="E514" s="18">
        <v>3691212.5399999996</v>
      </c>
      <c r="F514" s="19">
        <f t="shared" si="91"/>
        <v>6890.2634079999989</v>
      </c>
      <c r="G514" s="19">
        <f t="shared" si="92"/>
        <v>7013.3038259999994</v>
      </c>
      <c r="H514" s="18">
        <f t="shared" si="93"/>
        <v>123.0404180000005</v>
      </c>
      <c r="I514" s="18">
        <f t="shared" si="94"/>
        <v>82683.160895999987</v>
      </c>
      <c r="J514" s="18">
        <f t="shared" si="94"/>
        <v>84159.645911999993</v>
      </c>
      <c r="K514" s="18">
        <f t="shared" si="95"/>
        <v>1476.485016000006</v>
      </c>
    </row>
    <row r="515" spans="1:11" x14ac:dyDescent="0.25">
      <c r="A515" s="42" t="s">
        <v>806</v>
      </c>
      <c r="B515" s="42">
        <v>134500</v>
      </c>
      <c r="C515" s="17">
        <v>2.1299999999999999E-2</v>
      </c>
      <c r="D515" s="17">
        <v>2.1700000000000001E-2</v>
      </c>
      <c r="E515" s="18">
        <v>3322731.71</v>
      </c>
      <c r="F515" s="19">
        <f t="shared" si="91"/>
        <v>5897.8487852500002</v>
      </c>
      <c r="G515" s="19">
        <f t="shared" si="92"/>
        <v>6008.6065089166668</v>
      </c>
      <c r="H515" s="18">
        <f t="shared" si="93"/>
        <v>110.75772366666661</v>
      </c>
      <c r="I515" s="18">
        <f t="shared" si="94"/>
        <v>70774.185423000003</v>
      </c>
      <c r="J515" s="18">
        <f t="shared" si="94"/>
        <v>72103.278107000006</v>
      </c>
      <c r="K515" s="18">
        <f t="shared" si="95"/>
        <v>1329.0926840000029</v>
      </c>
    </row>
    <row r="516" spans="1:11" x14ac:dyDescent="0.25">
      <c r="A516" s="42" t="s">
        <v>807</v>
      </c>
      <c r="B516" s="42">
        <v>134500</v>
      </c>
      <c r="C516" s="17">
        <v>2.0199999999999999E-2</v>
      </c>
      <c r="D516" s="17">
        <v>2.06E-2</v>
      </c>
      <c r="E516" s="18">
        <v>3246960.53</v>
      </c>
      <c r="F516" s="19">
        <f t="shared" si="91"/>
        <v>5465.7168921666662</v>
      </c>
      <c r="G516" s="19">
        <f t="shared" si="92"/>
        <v>5573.9489098333333</v>
      </c>
      <c r="H516" s="18">
        <f t="shared" si="93"/>
        <v>108.23201766666716</v>
      </c>
      <c r="I516" s="18">
        <f t="shared" si="94"/>
        <v>65588.602705999991</v>
      </c>
      <c r="J516" s="18">
        <f t="shared" si="94"/>
        <v>66887.386918000004</v>
      </c>
      <c r="K516" s="18">
        <f t="shared" si="95"/>
        <v>1298.7842120000132</v>
      </c>
    </row>
    <row r="517" spans="1:11" x14ac:dyDescent="0.25">
      <c r="A517" s="2" t="s">
        <v>234</v>
      </c>
      <c r="B517" s="2">
        <v>134500</v>
      </c>
      <c r="C517" s="17">
        <v>0</v>
      </c>
      <c r="D517" s="17">
        <v>0</v>
      </c>
      <c r="E517" s="18">
        <v>0</v>
      </c>
      <c r="F517" s="19">
        <f t="shared" si="91"/>
        <v>0</v>
      </c>
      <c r="G517" s="19">
        <f t="shared" si="92"/>
        <v>0</v>
      </c>
      <c r="H517" s="18">
        <f t="shared" si="93"/>
        <v>0</v>
      </c>
      <c r="I517" s="18">
        <f t="shared" si="94"/>
        <v>0</v>
      </c>
      <c r="J517" s="18">
        <f t="shared" si="94"/>
        <v>0</v>
      </c>
      <c r="K517" s="18">
        <f t="shared" si="95"/>
        <v>0</v>
      </c>
    </row>
    <row r="518" spans="1:11" x14ac:dyDescent="0.25">
      <c r="A518" s="2" t="s">
        <v>235</v>
      </c>
      <c r="B518" s="2">
        <v>134500</v>
      </c>
      <c r="C518" s="17">
        <v>2.6500000000000003E-2</v>
      </c>
      <c r="D518" s="17">
        <v>2.7300000000000001E-2</v>
      </c>
      <c r="E518" s="18">
        <v>8361011.580000001</v>
      </c>
      <c r="F518" s="19">
        <f t="shared" si="91"/>
        <v>18463.900572500006</v>
      </c>
      <c r="G518" s="19">
        <f t="shared" si="92"/>
        <v>19021.301344500003</v>
      </c>
      <c r="H518" s="18">
        <f t="shared" si="93"/>
        <v>557.40077199999723</v>
      </c>
      <c r="I518" s="18">
        <f t="shared" si="94"/>
        <v>221566.80687000009</v>
      </c>
      <c r="J518" s="18">
        <f t="shared" si="94"/>
        <v>228255.61613400004</v>
      </c>
      <c r="K518" s="18">
        <f t="shared" si="95"/>
        <v>6688.8092639999522</v>
      </c>
    </row>
    <row r="519" spans="1:11" x14ac:dyDescent="0.25">
      <c r="A519" s="2" t="s">
        <v>236</v>
      </c>
      <c r="B519" s="2">
        <v>134500</v>
      </c>
      <c r="C519" s="17">
        <v>1.8499999999999999E-2</v>
      </c>
      <c r="D519" s="17">
        <v>1.7999999999999999E-2</v>
      </c>
      <c r="E519" s="18">
        <v>2654176.64</v>
      </c>
      <c r="F519" s="19">
        <f t="shared" si="91"/>
        <v>4091.8556533333335</v>
      </c>
      <c r="G519" s="19">
        <f t="shared" si="92"/>
        <v>3981.26496</v>
      </c>
      <c r="H519" s="18">
        <f t="shared" si="93"/>
        <v>-110.59069333333355</v>
      </c>
      <c r="I519" s="18">
        <f t="shared" si="94"/>
        <v>49102.26784</v>
      </c>
      <c r="J519" s="18">
        <f t="shared" si="94"/>
        <v>47775.179519999998</v>
      </c>
      <c r="K519" s="18">
        <f t="shared" si="95"/>
        <v>-1327.0883200000026</v>
      </c>
    </row>
    <row r="520" spans="1:11" x14ac:dyDescent="0.25">
      <c r="A520" s="2" t="s">
        <v>237</v>
      </c>
      <c r="B520" s="2">
        <v>134500</v>
      </c>
      <c r="C520" s="17">
        <v>2.7200000000000002E-2</v>
      </c>
      <c r="D520" s="17">
        <v>2.1100000000000001E-2</v>
      </c>
      <c r="E520" s="18">
        <v>1052246.1299999999</v>
      </c>
      <c r="F520" s="19">
        <f t="shared" si="91"/>
        <v>2385.0912279999998</v>
      </c>
      <c r="G520" s="19">
        <f t="shared" si="92"/>
        <v>1850.1994452500001</v>
      </c>
      <c r="H520" s="18">
        <f t="shared" si="93"/>
        <v>-534.89178274999972</v>
      </c>
      <c r="I520" s="18">
        <f t="shared" si="94"/>
        <v>28621.094735999999</v>
      </c>
      <c r="J520" s="18">
        <f t="shared" si="94"/>
        <v>22202.393343</v>
      </c>
      <c r="K520" s="18">
        <f t="shared" si="95"/>
        <v>-6418.7013929999994</v>
      </c>
    </row>
    <row r="521" spans="1:11" x14ac:dyDescent="0.25">
      <c r="A521" s="2" t="s">
        <v>238</v>
      </c>
      <c r="B521" s="2">
        <v>134500</v>
      </c>
      <c r="C521" s="17">
        <v>2.3100000000000002E-2</v>
      </c>
      <c r="D521" s="17">
        <v>2.2499999999999999E-2</v>
      </c>
      <c r="E521" s="18">
        <v>1140531.74</v>
      </c>
      <c r="F521" s="19">
        <f t="shared" si="91"/>
        <v>2195.5235995000003</v>
      </c>
      <c r="G521" s="19">
        <f t="shared" si="92"/>
        <v>2138.4970125</v>
      </c>
      <c r="H521" s="18">
        <f t="shared" si="93"/>
        <v>-57.026587000000291</v>
      </c>
      <c r="I521" s="18">
        <f t="shared" si="94"/>
        <v>26346.283194000003</v>
      </c>
      <c r="J521" s="18">
        <f t="shared" si="94"/>
        <v>25661.96415</v>
      </c>
      <c r="K521" s="18">
        <f t="shared" si="95"/>
        <v>-684.31904400000349</v>
      </c>
    </row>
    <row r="522" spans="1:11" x14ac:dyDescent="0.25">
      <c r="A522" s="2" t="s">
        <v>239</v>
      </c>
      <c r="B522" s="2">
        <v>134500</v>
      </c>
      <c r="C522" s="17">
        <v>0</v>
      </c>
      <c r="D522" s="17">
        <v>0</v>
      </c>
      <c r="E522" s="18">
        <v>0</v>
      </c>
      <c r="F522" s="19">
        <f t="shared" si="91"/>
        <v>0</v>
      </c>
      <c r="G522" s="19">
        <f t="shared" si="92"/>
        <v>0</v>
      </c>
      <c r="H522" s="18">
        <f t="shared" si="93"/>
        <v>0</v>
      </c>
      <c r="I522" s="18">
        <f t="shared" si="94"/>
        <v>0</v>
      </c>
      <c r="J522" s="18">
        <f t="shared" si="94"/>
        <v>0</v>
      </c>
      <c r="K522" s="18">
        <f t="shared" si="95"/>
        <v>0</v>
      </c>
    </row>
    <row r="523" spans="1:11" x14ac:dyDescent="0.25">
      <c r="A523" s="2" t="s">
        <v>240</v>
      </c>
      <c r="B523" s="2">
        <v>134500</v>
      </c>
      <c r="C523" s="17">
        <v>5.4799999999999995E-2</v>
      </c>
      <c r="D523" s="17">
        <v>5.4800000000000001E-2</v>
      </c>
      <c r="E523" s="18">
        <v>933613.6399999999</v>
      </c>
      <c r="F523" s="19">
        <f t="shared" si="91"/>
        <v>4263.5022893333326</v>
      </c>
      <c r="G523" s="19">
        <f t="shared" si="92"/>
        <v>4263.5022893333326</v>
      </c>
      <c r="H523" s="18">
        <f t="shared" si="93"/>
        <v>0</v>
      </c>
      <c r="I523" s="18">
        <f t="shared" si="94"/>
        <v>51162.027471999987</v>
      </c>
      <c r="J523" s="18">
        <f t="shared" si="94"/>
        <v>51162.027471999987</v>
      </c>
      <c r="K523" s="18">
        <f t="shared" si="95"/>
        <v>0</v>
      </c>
    </row>
    <row r="524" spans="1:11" x14ac:dyDescent="0.25">
      <c r="A524" s="2" t="s">
        <v>241</v>
      </c>
      <c r="B524" s="2">
        <v>134500</v>
      </c>
      <c r="C524" s="17">
        <v>1.14E-2</v>
      </c>
      <c r="D524" s="17">
        <v>1.4999999999999999E-2</v>
      </c>
      <c r="E524" s="18">
        <v>2866259.9899999998</v>
      </c>
      <c r="F524" s="19">
        <f t="shared" si="91"/>
        <v>2722.9469905000001</v>
      </c>
      <c r="G524" s="19">
        <f t="shared" si="92"/>
        <v>3582.8249874999997</v>
      </c>
      <c r="H524" s="18">
        <f t="shared" si="93"/>
        <v>859.8779969999996</v>
      </c>
      <c r="I524" s="18">
        <f t="shared" si="94"/>
        <v>32675.363885999999</v>
      </c>
      <c r="J524" s="18">
        <f t="shared" si="94"/>
        <v>42993.899849999994</v>
      </c>
      <c r="K524" s="18">
        <f t="shared" si="95"/>
        <v>10318.535963999995</v>
      </c>
    </row>
    <row r="525" spans="1:11" x14ac:dyDescent="0.25">
      <c r="A525" s="2" t="s">
        <v>242</v>
      </c>
      <c r="B525" s="2">
        <v>134500</v>
      </c>
      <c r="C525" s="17">
        <v>2.76E-2</v>
      </c>
      <c r="D525" s="17">
        <v>2.7799999999999998E-2</v>
      </c>
      <c r="E525" s="18">
        <v>6625665.4299999997</v>
      </c>
      <c r="F525" s="19">
        <f t="shared" si="91"/>
        <v>15239.030488999999</v>
      </c>
      <c r="G525" s="19">
        <f t="shared" si="92"/>
        <v>15349.458246166665</v>
      </c>
      <c r="H525" s="18">
        <f t="shared" si="93"/>
        <v>110.4277571666662</v>
      </c>
      <c r="I525" s="18">
        <f t="shared" si="94"/>
        <v>182868.36586799999</v>
      </c>
      <c r="J525" s="18">
        <f t="shared" si="94"/>
        <v>184193.49895399998</v>
      </c>
      <c r="K525" s="18">
        <f t="shared" si="95"/>
        <v>1325.1330859999871</v>
      </c>
    </row>
    <row r="526" spans="1:11" x14ac:dyDescent="0.25">
      <c r="A526" s="2" t="s">
        <v>243</v>
      </c>
      <c r="B526" s="2">
        <v>134500</v>
      </c>
      <c r="C526" s="17">
        <v>2.4799999999999999E-2</v>
      </c>
      <c r="D526" s="17">
        <v>2.4799999999999999E-2</v>
      </c>
      <c r="E526" s="18">
        <v>800625.37000000011</v>
      </c>
      <c r="F526" s="19">
        <f t="shared" si="91"/>
        <v>1654.625764666667</v>
      </c>
      <c r="G526" s="19">
        <f t="shared" si="92"/>
        <v>1654.625764666667</v>
      </c>
      <c r="H526" s="18">
        <f t="shared" si="93"/>
        <v>0</v>
      </c>
      <c r="I526" s="18">
        <f t="shared" si="94"/>
        <v>19855.509176000003</v>
      </c>
      <c r="J526" s="18">
        <f t="shared" si="94"/>
        <v>19855.509176000003</v>
      </c>
      <c r="K526" s="18">
        <f t="shared" si="95"/>
        <v>0</v>
      </c>
    </row>
    <row r="527" spans="1:11" x14ac:dyDescent="0.25">
      <c r="A527" s="2" t="s">
        <v>244</v>
      </c>
      <c r="B527" s="2">
        <v>134500</v>
      </c>
      <c r="C527" s="17">
        <v>2.24E-2</v>
      </c>
      <c r="D527" s="17">
        <v>2.29E-2</v>
      </c>
      <c r="E527" s="18">
        <v>1709376.03</v>
      </c>
      <c r="F527" s="19">
        <f t="shared" si="91"/>
        <v>3190.8352560000003</v>
      </c>
      <c r="G527" s="19">
        <f t="shared" si="92"/>
        <v>3262.0592572500004</v>
      </c>
      <c r="H527" s="18">
        <f t="shared" si="93"/>
        <v>71.224001250000128</v>
      </c>
      <c r="I527" s="18">
        <f t="shared" si="94"/>
        <v>38290.023072000004</v>
      </c>
      <c r="J527" s="18">
        <f t="shared" si="94"/>
        <v>39144.711087000003</v>
      </c>
      <c r="K527" s="18">
        <f t="shared" si="95"/>
        <v>854.68801499999972</v>
      </c>
    </row>
    <row r="528" spans="1:11" x14ac:dyDescent="0.25">
      <c r="A528" s="2" t="s">
        <v>245</v>
      </c>
      <c r="B528" s="2">
        <v>134500</v>
      </c>
      <c r="C528" s="17">
        <v>2.2700000000000001E-2</v>
      </c>
      <c r="D528" s="17">
        <v>2.2800000000000001E-2</v>
      </c>
      <c r="E528" s="18">
        <v>2168768.83</v>
      </c>
      <c r="F528" s="19">
        <f t="shared" si="91"/>
        <v>4102.587703416667</v>
      </c>
      <c r="G528" s="19">
        <f t="shared" si="92"/>
        <v>4120.6607770000001</v>
      </c>
      <c r="H528" s="18">
        <f t="shared" si="93"/>
        <v>18.073073583333098</v>
      </c>
      <c r="I528" s="18">
        <f t="shared" si="94"/>
        <v>49231.052441000007</v>
      </c>
      <c r="J528" s="18">
        <f t="shared" si="94"/>
        <v>49447.929323999997</v>
      </c>
      <c r="K528" s="18">
        <f t="shared" si="95"/>
        <v>216.8768829999899</v>
      </c>
    </row>
    <row r="529" spans="1:11" x14ac:dyDescent="0.25">
      <c r="A529" s="2" t="s">
        <v>246</v>
      </c>
      <c r="B529" s="2">
        <v>134500</v>
      </c>
      <c r="C529" s="17">
        <v>2.1500000000000002E-2</v>
      </c>
      <c r="D529" s="17">
        <v>2.1700000000000001E-2</v>
      </c>
      <c r="E529" s="18">
        <v>1943746.28</v>
      </c>
      <c r="F529" s="19">
        <f t="shared" si="91"/>
        <v>3482.5454183333336</v>
      </c>
      <c r="G529" s="19">
        <f t="shared" si="92"/>
        <v>3514.9411896666666</v>
      </c>
      <c r="H529" s="18">
        <f t="shared" si="93"/>
        <v>32.395771333332959</v>
      </c>
      <c r="I529" s="18">
        <f t="shared" si="94"/>
        <v>41790.545020000005</v>
      </c>
      <c r="J529" s="18">
        <f t="shared" si="94"/>
        <v>42179.294276000001</v>
      </c>
      <c r="K529" s="18">
        <f t="shared" si="95"/>
        <v>388.74925599999551</v>
      </c>
    </row>
    <row r="530" spans="1:11" x14ac:dyDescent="0.25">
      <c r="A530" s="2" t="s">
        <v>247</v>
      </c>
      <c r="B530" s="2">
        <v>134500</v>
      </c>
      <c r="C530" s="17">
        <v>2.0199999999999999E-2</v>
      </c>
      <c r="D530" s="17">
        <v>2.06E-2</v>
      </c>
      <c r="E530" s="18">
        <v>1898268.01</v>
      </c>
      <c r="F530" s="19">
        <f t="shared" si="91"/>
        <v>3195.4178168333333</v>
      </c>
      <c r="G530" s="19">
        <f t="shared" si="92"/>
        <v>3258.6934171666667</v>
      </c>
      <c r="H530" s="18">
        <f t="shared" si="93"/>
        <v>63.275600333333387</v>
      </c>
      <c r="I530" s="18">
        <f t="shared" si="94"/>
        <v>38345.013802000001</v>
      </c>
      <c r="J530" s="18">
        <f t="shared" si="94"/>
        <v>39104.321005999998</v>
      </c>
      <c r="K530" s="18">
        <f t="shared" si="95"/>
        <v>759.307203999997</v>
      </c>
    </row>
    <row r="531" spans="1:11" x14ac:dyDescent="0.25">
      <c r="A531" s="2" t="s">
        <v>248</v>
      </c>
      <c r="B531" s="2">
        <v>134500</v>
      </c>
      <c r="C531" s="17">
        <v>0</v>
      </c>
      <c r="D531" s="17">
        <v>0</v>
      </c>
      <c r="E531" s="18">
        <v>0</v>
      </c>
      <c r="F531" s="19">
        <f t="shared" si="91"/>
        <v>0</v>
      </c>
      <c r="G531" s="19">
        <f t="shared" si="92"/>
        <v>0</v>
      </c>
      <c r="H531" s="18">
        <f t="shared" si="93"/>
        <v>0</v>
      </c>
      <c r="I531" s="18">
        <f t="shared" si="94"/>
        <v>0</v>
      </c>
      <c r="J531" s="18">
        <f t="shared" si="94"/>
        <v>0</v>
      </c>
      <c r="K531" s="18">
        <f t="shared" si="95"/>
        <v>0</v>
      </c>
    </row>
    <row r="532" spans="1:11" x14ac:dyDescent="0.25">
      <c r="A532" s="7" t="s">
        <v>133</v>
      </c>
      <c r="C532" s="17"/>
      <c r="D532" s="17"/>
      <c r="E532" s="20">
        <f>SUBTOTAL(9,E501:E531)</f>
        <v>108612163.73999998</v>
      </c>
      <c r="F532" s="20">
        <f t="shared" ref="F532:K532" si="96">SUBTOTAL(9,F501:F531)</f>
        <v>216455.66833175003</v>
      </c>
      <c r="G532" s="20">
        <f t="shared" si="96"/>
        <v>218963.56068050003</v>
      </c>
      <c r="H532" s="20">
        <f t="shared" si="96"/>
        <v>2507.8923487499937</v>
      </c>
      <c r="I532" s="20">
        <f t="shared" si="96"/>
        <v>2597468.0199810001</v>
      </c>
      <c r="J532" s="20">
        <f t="shared" si="96"/>
        <v>2627562.7281660005</v>
      </c>
      <c r="K532" s="20">
        <f t="shared" si="96"/>
        <v>30094.708184999858</v>
      </c>
    </row>
    <row r="533" spans="1:11" x14ac:dyDescent="0.25">
      <c r="C533" s="17"/>
      <c r="D533" s="17"/>
      <c r="E533" s="18"/>
      <c r="F533" s="19"/>
      <c r="G533" s="19"/>
      <c r="H533" s="18"/>
      <c r="I533" s="18"/>
      <c r="J533" s="18"/>
      <c r="K533" s="18"/>
    </row>
    <row r="534" spans="1:11" x14ac:dyDescent="0.25">
      <c r="A534" s="7" t="s">
        <v>134</v>
      </c>
      <c r="C534" s="17"/>
      <c r="D534" s="17"/>
      <c r="E534" s="18"/>
      <c r="F534" s="19"/>
      <c r="G534" s="19"/>
      <c r="H534" s="18"/>
      <c r="I534" s="18"/>
      <c r="J534" s="18"/>
      <c r="K534" s="18"/>
    </row>
    <row r="535" spans="1:11" x14ac:dyDescent="0.25">
      <c r="A535" s="42" t="s">
        <v>808</v>
      </c>
      <c r="B535" s="42">
        <v>134600</v>
      </c>
      <c r="C535" s="17">
        <v>2.9700000000000001E-2</v>
      </c>
      <c r="D535" s="17">
        <v>2.92E-2</v>
      </c>
      <c r="E535" s="18">
        <v>3774673.5500000003</v>
      </c>
      <c r="F535" s="19">
        <f t="shared" ref="F535:F562" si="97">E535*C535/12</f>
        <v>9342.3170362500005</v>
      </c>
      <c r="G535" s="19">
        <f t="shared" ref="G535:G562" si="98">+E535*D535/12</f>
        <v>9185.0389716666668</v>
      </c>
      <c r="H535" s="18">
        <f t="shared" ref="H535:H562" si="99">+G535-F535</f>
        <v>-157.27806458333362</v>
      </c>
      <c r="I535" s="18">
        <f t="shared" ref="I535:J562" si="100">+F535*12</f>
        <v>112107.804435</v>
      </c>
      <c r="J535" s="18">
        <f t="shared" si="100"/>
        <v>110220.46765999999</v>
      </c>
      <c r="K535" s="18">
        <f t="shared" ref="K535:K562" si="101">+J535-I535</f>
        <v>-1887.3367750000034</v>
      </c>
    </row>
    <row r="536" spans="1:11" x14ac:dyDescent="0.25">
      <c r="A536" s="42" t="s">
        <v>809</v>
      </c>
      <c r="B536" s="42">
        <v>134600</v>
      </c>
      <c r="C536" s="17">
        <v>2.06E-2</v>
      </c>
      <c r="D536" s="17">
        <v>2.01E-2</v>
      </c>
      <c r="E536" s="18">
        <v>237307.12</v>
      </c>
      <c r="F536" s="19">
        <f t="shared" si="97"/>
        <v>407.37722266666668</v>
      </c>
      <c r="G536" s="19">
        <f t="shared" si="98"/>
        <v>397.48942600000004</v>
      </c>
      <c r="H536" s="18">
        <f t="shared" si="99"/>
        <v>-9.8877966666666453</v>
      </c>
      <c r="I536" s="18">
        <f t="shared" si="100"/>
        <v>4888.526672</v>
      </c>
      <c r="J536" s="18">
        <f t="shared" si="100"/>
        <v>4769.8731120000002</v>
      </c>
      <c r="K536" s="18">
        <f t="shared" si="101"/>
        <v>-118.65355999999974</v>
      </c>
    </row>
    <row r="537" spans="1:11" x14ac:dyDescent="0.25">
      <c r="A537" s="42" t="s">
        <v>810</v>
      </c>
      <c r="B537" s="42">
        <v>134600</v>
      </c>
      <c r="C537" s="17">
        <v>2.52E-2</v>
      </c>
      <c r="D537" s="17">
        <v>2.4899999999999999E-2</v>
      </c>
      <c r="E537" s="18">
        <v>599132.87999999989</v>
      </c>
      <c r="F537" s="19">
        <f t="shared" si="97"/>
        <v>1258.1790479999997</v>
      </c>
      <c r="G537" s="19">
        <f t="shared" si="98"/>
        <v>1243.2007259999998</v>
      </c>
      <c r="H537" s="18">
        <f t="shared" si="99"/>
        <v>-14.978321999999935</v>
      </c>
      <c r="I537" s="18">
        <f t="shared" si="100"/>
        <v>15098.148575999996</v>
      </c>
      <c r="J537" s="18">
        <f t="shared" si="100"/>
        <v>14918.408711999997</v>
      </c>
      <c r="K537" s="18">
        <f t="shared" si="101"/>
        <v>-179.73986399999922</v>
      </c>
    </row>
    <row r="538" spans="1:11" x14ac:dyDescent="0.25">
      <c r="A538" s="2" t="s">
        <v>811</v>
      </c>
      <c r="B538" s="2">
        <v>134600</v>
      </c>
      <c r="C538" s="17">
        <v>1.6799999999999999E-2</v>
      </c>
      <c r="D538" s="17">
        <v>1.7299999999999999E-2</v>
      </c>
      <c r="E538" s="18">
        <v>2112385.8299999996</v>
      </c>
      <c r="F538" s="19">
        <f t="shared" si="97"/>
        <v>2957.3401619999991</v>
      </c>
      <c r="G538" s="19">
        <f t="shared" si="98"/>
        <v>3045.356238249999</v>
      </c>
      <c r="H538" s="18">
        <f t="shared" si="99"/>
        <v>88.016076249999969</v>
      </c>
      <c r="I538" s="18">
        <f t="shared" si="100"/>
        <v>35488.08194399999</v>
      </c>
      <c r="J538" s="18">
        <f t="shared" si="100"/>
        <v>36544.27485899999</v>
      </c>
      <c r="K538" s="18">
        <f t="shared" si="101"/>
        <v>1056.1929149999996</v>
      </c>
    </row>
    <row r="539" spans="1:11" x14ac:dyDescent="0.25">
      <c r="A539" s="2" t="s">
        <v>812</v>
      </c>
      <c r="B539" s="2">
        <v>134600</v>
      </c>
      <c r="C539" s="17">
        <v>3.0300000000000001E-2</v>
      </c>
      <c r="D539" s="17">
        <v>3.3500000000000002E-2</v>
      </c>
      <c r="E539" s="18">
        <v>150007.26</v>
      </c>
      <c r="F539" s="19">
        <f t="shared" si="97"/>
        <v>378.76833149999999</v>
      </c>
      <c r="G539" s="19">
        <f t="shared" si="98"/>
        <v>418.77026750000005</v>
      </c>
      <c r="H539" s="18">
        <f t="shared" si="99"/>
        <v>40.001936000000057</v>
      </c>
      <c r="I539" s="18">
        <f t="shared" si="100"/>
        <v>4545.2199780000001</v>
      </c>
      <c r="J539" s="18">
        <f t="shared" si="100"/>
        <v>5025.2432100000005</v>
      </c>
      <c r="K539" s="18">
        <f t="shared" si="101"/>
        <v>480.02323200000046</v>
      </c>
    </row>
    <row r="540" spans="1:11" x14ac:dyDescent="0.25">
      <c r="A540" s="2" t="s">
        <v>813</v>
      </c>
      <c r="B540" s="2">
        <v>134600</v>
      </c>
      <c r="C540" s="17">
        <v>2.5399999999999999E-2</v>
      </c>
      <c r="D540" s="17">
        <v>2.3199999999999998E-2</v>
      </c>
      <c r="E540" s="18">
        <v>83161.41</v>
      </c>
      <c r="F540" s="19">
        <f t="shared" si="97"/>
        <v>176.02498449999999</v>
      </c>
      <c r="G540" s="19">
        <f t="shared" si="98"/>
        <v>160.77872599999998</v>
      </c>
      <c r="H540" s="18">
        <f t="shared" si="99"/>
        <v>-15.24625850000001</v>
      </c>
      <c r="I540" s="18">
        <f t="shared" si="100"/>
        <v>2112.299814</v>
      </c>
      <c r="J540" s="18">
        <f t="shared" si="100"/>
        <v>1929.3447119999996</v>
      </c>
      <c r="K540" s="18">
        <f t="shared" si="101"/>
        <v>-182.95510200000035</v>
      </c>
    </row>
    <row r="541" spans="1:11" x14ac:dyDescent="0.25">
      <c r="A541" s="2" t="s">
        <v>814</v>
      </c>
      <c r="B541" s="2">
        <v>134600</v>
      </c>
      <c r="C541" s="17">
        <v>1.4299999999999998E-2</v>
      </c>
      <c r="D541" s="17">
        <v>1.41E-2</v>
      </c>
      <c r="E541" s="18">
        <v>335415.82</v>
      </c>
      <c r="F541" s="19">
        <f t="shared" si="97"/>
        <v>399.70385216666665</v>
      </c>
      <c r="G541" s="19">
        <f t="shared" si="98"/>
        <v>394.11358850000005</v>
      </c>
      <c r="H541" s="18">
        <f t="shared" si="99"/>
        <v>-5.5902636666666012</v>
      </c>
      <c r="I541" s="18">
        <f t="shared" si="100"/>
        <v>4796.446226</v>
      </c>
      <c r="J541" s="18">
        <f t="shared" si="100"/>
        <v>4729.3630620000004</v>
      </c>
      <c r="K541" s="18">
        <f t="shared" si="101"/>
        <v>-67.08316399999967</v>
      </c>
    </row>
    <row r="542" spans="1:11" x14ac:dyDescent="0.25">
      <c r="A542" s="2" t="s">
        <v>815</v>
      </c>
      <c r="B542" s="2">
        <v>134600</v>
      </c>
      <c r="C542" s="17">
        <v>2.35E-2</v>
      </c>
      <c r="D542" s="17">
        <v>2.3099999999999999E-2</v>
      </c>
      <c r="E542" s="18">
        <v>841612.82000000018</v>
      </c>
      <c r="F542" s="19">
        <f t="shared" si="97"/>
        <v>1648.1584391666672</v>
      </c>
      <c r="G542" s="19">
        <f t="shared" si="98"/>
        <v>1620.1046785000001</v>
      </c>
      <c r="H542" s="18">
        <f t="shared" si="99"/>
        <v>-28.053760666667131</v>
      </c>
      <c r="I542" s="18">
        <f t="shared" si="100"/>
        <v>19777.901270000006</v>
      </c>
      <c r="J542" s="18">
        <f t="shared" si="100"/>
        <v>19441.256142000002</v>
      </c>
      <c r="K542" s="18">
        <f t="shared" si="101"/>
        <v>-336.64512800000375</v>
      </c>
    </row>
    <row r="543" spans="1:11" x14ac:dyDescent="0.25">
      <c r="A543" s="2" t="s">
        <v>816</v>
      </c>
      <c r="B543" s="2">
        <v>134600</v>
      </c>
      <c r="C543" s="17">
        <v>0</v>
      </c>
      <c r="D543" s="17">
        <v>4.7999999999999996E-3</v>
      </c>
      <c r="E543" s="18">
        <v>112095.22</v>
      </c>
      <c r="F543" s="19">
        <f t="shared" si="97"/>
        <v>0</v>
      </c>
      <c r="G543" s="19">
        <f t="shared" si="98"/>
        <v>44.838087999999999</v>
      </c>
      <c r="H543" s="18">
        <f t="shared" si="99"/>
        <v>44.838087999999999</v>
      </c>
      <c r="I543" s="18">
        <f t="shared" si="100"/>
        <v>0</v>
      </c>
      <c r="J543" s="18">
        <f t="shared" si="100"/>
        <v>538.05705599999999</v>
      </c>
      <c r="K543" s="18">
        <f t="shared" si="101"/>
        <v>538.05705599999999</v>
      </c>
    </row>
    <row r="544" spans="1:11" x14ac:dyDescent="0.25">
      <c r="A544" s="2" t="s">
        <v>817</v>
      </c>
      <c r="B544" s="2">
        <v>134600</v>
      </c>
      <c r="C544" s="17">
        <v>1.95E-2</v>
      </c>
      <c r="D544" s="17">
        <v>1.9900000000000001E-2</v>
      </c>
      <c r="E544" s="18">
        <v>1143935.8</v>
      </c>
      <c r="F544" s="19">
        <f t="shared" si="97"/>
        <v>1858.895675</v>
      </c>
      <c r="G544" s="19">
        <f t="shared" si="98"/>
        <v>1897.0268683333334</v>
      </c>
      <c r="H544" s="18">
        <f t="shared" si="99"/>
        <v>38.131193333333385</v>
      </c>
      <c r="I544" s="18">
        <f t="shared" si="100"/>
        <v>22306.748100000001</v>
      </c>
      <c r="J544" s="18">
        <f t="shared" si="100"/>
        <v>22764.32242</v>
      </c>
      <c r="K544" s="18">
        <f t="shared" si="101"/>
        <v>457.57431999999972</v>
      </c>
    </row>
    <row r="545" spans="1:11" x14ac:dyDescent="0.25">
      <c r="A545" s="2" t="s">
        <v>818</v>
      </c>
      <c r="B545" s="2">
        <v>134600</v>
      </c>
      <c r="C545" s="17">
        <v>2.4E-2</v>
      </c>
      <c r="D545" s="17">
        <v>2.41E-2</v>
      </c>
      <c r="E545" s="18">
        <v>41868.51</v>
      </c>
      <c r="F545" s="19">
        <f t="shared" si="97"/>
        <v>83.737020000000001</v>
      </c>
      <c r="G545" s="19">
        <f t="shared" si="98"/>
        <v>84.085924250000005</v>
      </c>
      <c r="H545" s="18">
        <f t="shared" si="99"/>
        <v>0.34890425000000391</v>
      </c>
      <c r="I545" s="18">
        <f t="shared" si="100"/>
        <v>1004.84424</v>
      </c>
      <c r="J545" s="18">
        <f t="shared" si="100"/>
        <v>1009.0310910000001</v>
      </c>
      <c r="K545" s="18">
        <f t="shared" si="101"/>
        <v>4.186851000000047</v>
      </c>
    </row>
    <row r="546" spans="1:11" x14ac:dyDescent="0.25">
      <c r="A546" s="2" t="s">
        <v>819</v>
      </c>
      <c r="B546" s="2">
        <v>134600</v>
      </c>
      <c r="C546" s="17">
        <v>5.3899999999999997E-2</v>
      </c>
      <c r="D546" s="17">
        <v>5.3800000000000001E-2</v>
      </c>
      <c r="E546" s="18">
        <v>295415.01</v>
      </c>
      <c r="F546" s="19">
        <f t="shared" si="97"/>
        <v>1326.9057532499999</v>
      </c>
      <c r="G546" s="19">
        <f t="shared" si="98"/>
        <v>1324.4439615000001</v>
      </c>
      <c r="H546" s="18">
        <f t="shared" si="99"/>
        <v>-2.4617917499997475</v>
      </c>
      <c r="I546" s="18">
        <f t="shared" si="100"/>
        <v>15922.869038999997</v>
      </c>
      <c r="J546" s="18">
        <f t="shared" si="100"/>
        <v>15893.327538000001</v>
      </c>
      <c r="K546" s="18">
        <f t="shared" si="101"/>
        <v>-29.54150099999606</v>
      </c>
    </row>
    <row r="547" spans="1:11" x14ac:dyDescent="0.25">
      <c r="A547" s="2" t="s">
        <v>820</v>
      </c>
      <c r="B547" s="2">
        <v>134600</v>
      </c>
      <c r="C547" s="17">
        <v>4.2500000000000003E-2</v>
      </c>
      <c r="D547" s="17">
        <v>4.24E-2</v>
      </c>
      <c r="E547" s="18">
        <v>30618.33</v>
      </c>
      <c r="F547" s="19">
        <f t="shared" si="97"/>
        <v>108.43991875000002</v>
      </c>
      <c r="G547" s="19">
        <f t="shared" si="98"/>
        <v>108.18476600000001</v>
      </c>
      <c r="H547" s="18">
        <f t="shared" si="99"/>
        <v>-0.2551527500000077</v>
      </c>
      <c r="I547" s="18">
        <f t="shared" si="100"/>
        <v>1301.2790250000003</v>
      </c>
      <c r="J547" s="18">
        <f t="shared" si="100"/>
        <v>1298.2171920000001</v>
      </c>
      <c r="K547" s="18">
        <f t="shared" si="101"/>
        <v>-3.0618330000002061</v>
      </c>
    </row>
    <row r="548" spans="1:11" x14ac:dyDescent="0.25">
      <c r="A548" s="2" t="s">
        <v>821</v>
      </c>
      <c r="B548" s="2">
        <v>134600</v>
      </c>
      <c r="C548" s="17">
        <v>4.3199999999999995E-2</v>
      </c>
      <c r="D548" s="17">
        <v>4.2999999999999997E-2</v>
      </c>
      <c r="E548" s="18">
        <v>32897.870000000003</v>
      </c>
      <c r="F548" s="19">
        <f t="shared" si="97"/>
        <v>118.43233199999999</v>
      </c>
      <c r="G548" s="19">
        <f t="shared" si="98"/>
        <v>117.88403416666667</v>
      </c>
      <c r="H548" s="18">
        <f t="shared" si="99"/>
        <v>-0.54829783333332216</v>
      </c>
      <c r="I548" s="18">
        <f t="shared" si="100"/>
        <v>1421.1879839999999</v>
      </c>
      <c r="J548" s="18">
        <f t="shared" si="100"/>
        <v>1414.60841</v>
      </c>
      <c r="K548" s="18">
        <f t="shared" si="101"/>
        <v>-6.5795739999998659</v>
      </c>
    </row>
    <row r="549" spans="1:11" x14ac:dyDescent="0.25">
      <c r="A549" s="2" t="s">
        <v>822</v>
      </c>
      <c r="B549" s="2">
        <v>134600</v>
      </c>
      <c r="C549" s="17">
        <v>1.9900000000000001E-2</v>
      </c>
      <c r="D549" s="17">
        <v>0.02</v>
      </c>
      <c r="E549" s="18">
        <v>9113.52</v>
      </c>
      <c r="F549" s="19">
        <f t="shared" si="97"/>
        <v>15.113254000000003</v>
      </c>
      <c r="G549" s="19">
        <f t="shared" si="98"/>
        <v>15.189200000000001</v>
      </c>
      <c r="H549" s="18">
        <f t="shared" si="99"/>
        <v>7.5945999999998293E-2</v>
      </c>
      <c r="I549" s="18">
        <f t="shared" si="100"/>
        <v>181.35904800000003</v>
      </c>
      <c r="J549" s="18">
        <f t="shared" si="100"/>
        <v>182.27040000000002</v>
      </c>
      <c r="K549" s="18">
        <f t="shared" si="101"/>
        <v>0.91135199999999372</v>
      </c>
    </row>
    <row r="550" spans="1:11" x14ac:dyDescent="0.25">
      <c r="A550" s="2" t="s">
        <v>249</v>
      </c>
      <c r="B550" s="2">
        <v>134600</v>
      </c>
      <c r="C550" s="17">
        <v>2.8900000000000002E-2</v>
      </c>
      <c r="D550" s="17">
        <v>2.92E-2</v>
      </c>
      <c r="E550" s="18">
        <v>1257350.3699999999</v>
      </c>
      <c r="F550" s="19">
        <f t="shared" si="97"/>
        <v>3028.1188077499996</v>
      </c>
      <c r="G550" s="19">
        <f t="shared" si="98"/>
        <v>3059.5525670000002</v>
      </c>
      <c r="H550" s="18">
        <f t="shared" si="99"/>
        <v>31.433759250000548</v>
      </c>
      <c r="I550" s="18">
        <f t="shared" si="100"/>
        <v>36337.425692999997</v>
      </c>
      <c r="J550" s="18">
        <f t="shared" si="100"/>
        <v>36714.630804</v>
      </c>
      <c r="K550" s="18">
        <f t="shared" si="101"/>
        <v>377.20511100000294</v>
      </c>
    </row>
    <row r="551" spans="1:11" x14ac:dyDescent="0.25">
      <c r="A551" s="2" t="s">
        <v>250</v>
      </c>
      <c r="B551" s="2">
        <v>134600</v>
      </c>
      <c r="C551" s="17">
        <v>1.8200000000000001E-2</v>
      </c>
      <c r="D551" s="17">
        <v>1.7299999999999999E-2</v>
      </c>
      <c r="E551" s="18">
        <v>2399250.0100000002</v>
      </c>
      <c r="F551" s="19">
        <f t="shared" si="97"/>
        <v>3638.8625151666674</v>
      </c>
      <c r="G551" s="19">
        <f t="shared" si="98"/>
        <v>3458.9187644166668</v>
      </c>
      <c r="H551" s="18">
        <f t="shared" si="99"/>
        <v>-179.94375075000062</v>
      </c>
      <c r="I551" s="18">
        <f t="shared" si="100"/>
        <v>43666.350182000009</v>
      </c>
      <c r="J551" s="18">
        <f t="shared" si="100"/>
        <v>41507.025173000002</v>
      </c>
      <c r="K551" s="18">
        <f t="shared" si="101"/>
        <v>-2159.3250090000074</v>
      </c>
    </row>
    <row r="552" spans="1:11" x14ac:dyDescent="0.25">
      <c r="A552" s="2" t="s">
        <v>251</v>
      </c>
      <c r="B552" s="2">
        <v>134600</v>
      </c>
      <c r="C552" s="17">
        <v>4.3400000000000001E-2</v>
      </c>
      <c r="D552" s="17">
        <v>3.3500000000000002E-2</v>
      </c>
      <c r="E552" s="18">
        <v>52331.39</v>
      </c>
      <c r="F552" s="19">
        <f t="shared" si="97"/>
        <v>189.26519383333334</v>
      </c>
      <c r="G552" s="19">
        <f t="shared" si="98"/>
        <v>146.09179708333335</v>
      </c>
      <c r="H552" s="18">
        <f t="shared" si="99"/>
        <v>-43.173396749999995</v>
      </c>
      <c r="I552" s="18">
        <f t="shared" si="100"/>
        <v>2271.1823260000001</v>
      </c>
      <c r="J552" s="18">
        <f t="shared" si="100"/>
        <v>1753.1015650000002</v>
      </c>
      <c r="K552" s="18">
        <f t="shared" si="101"/>
        <v>-518.08076099999994</v>
      </c>
    </row>
    <row r="553" spans="1:11" x14ac:dyDescent="0.25">
      <c r="A553" s="2" t="s">
        <v>252</v>
      </c>
      <c r="B553" s="2">
        <v>134600</v>
      </c>
      <c r="C553" s="17">
        <v>1.67E-2</v>
      </c>
      <c r="D553" s="17">
        <v>2.3199999999999998E-2</v>
      </c>
      <c r="E553" s="18">
        <v>23047.78</v>
      </c>
      <c r="F553" s="19">
        <f t="shared" si="97"/>
        <v>32.074827166666665</v>
      </c>
      <c r="G553" s="19">
        <f t="shared" si="98"/>
        <v>44.559041333333333</v>
      </c>
      <c r="H553" s="18">
        <f t="shared" si="99"/>
        <v>12.484214166666668</v>
      </c>
      <c r="I553" s="18">
        <f t="shared" si="100"/>
        <v>384.89792599999998</v>
      </c>
      <c r="J553" s="18">
        <f t="shared" si="100"/>
        <v>534.70849599999997</v>
      </c>
      <c r="K553" s="18">
        <f t="shared" si="101"/>
        <v>149.81056999999998</v>
      </c>
    </row>
    <row r="554" spans="1:11" x14ac:dyDescent="0.25">
      <c r="A554" s="2" t="s">
        <v>253</v>
      </c>
      <c r="B554" s="2">
        <v>134600</v>
      </c>
      <c r="C554" s="17">
        <v>0</v>
      </c>
      <c r="D554" s="17">
        <v>0</v>
      </c>
      <c r="E554" s="18">
        <v>0</v>
      </c>
      <c r="F554" s="19">
        <f t="shared" si="97"/>
        <v>0</v>
      </c>
      <c r="G554" s="19">
        <f t="shared" si="98"/>
        <v>0</v>
      </c>
      <c r="H554" s="18">
        <f t="shared" si="99"/>
        <v>0</v>
      </c>
      <c r="I554" s="18">
        <f t="shared" si="100"/>
        <v>0</v>
      </c>
      <c r="J554" s="18">
        <f t="shared" si="100"/>
        <v>0</v>
      </c>
      <c r="K554" s="18">
        <f t="shared" si="101"/>
        <v>0</v>
      </c>
    </row>
    <row r="555" spans="1:11" x14ac:dyDescent="0.25">
      <c r="A555" s="2" t="s">
        <v>254</v>
      </c>
      <c r="B555" s="2">
        <v>134600</v>
      </c>
      <c r="C555" s="17">
        <v>0.19040000000000001</v>
      </c>
      <c r="D555" s="17">
        <v>0.19040000000000001</v>
      </c>
      <c r="E555" s="18">
        <v>15721.81</v>
      </c>
      <c r="F555" s="19">
        <f t="shared" si="97"/>
        <v>249.45271866666667</v>
      </c>
      <c r="G555" s="19">
        <f t="shared" si="98"/>
        <v>249.45271866666667</v>
      </c>
      <c r="H555" s="18">
        <f t="shared" si="99"/>
        <v>0</v>
      </c>
      <c r="I555" s="18">
        <f t="shared" si="100"/>
        <v>2993.432624</v>
      </c>
      <c r="J555" s="18">
        <f t="shared" si="100"/>
        <v>2993.432624</v>
      </c>
      <c r="K555" s="18">
        <f t="shared" si="101"/>
        <v>0</v>
      </c>
    </row>
    <row r="556" spans="1:11" x14ac:dyDescent="0.25">
      <c r="A556" s="2" t="s">
        <v>255</v>
      </c>
      <c r="B556" s="2">
        <v>134600</v>
      </c>
      <c r="C556" s="17">
        <v>1.9900000000000001E-2</v>
      </c>
      <c r="D556" s="17">
        <v>1.9900000000000001E-2</v>
      </c>
      <c r="E556" s="18">
        <v>1350249.6800000002</v>
      </c>
      <c r="F556" s="19">
        <f t="shared" si="97"/>
        <v>2239.164052666667</v>
      </c>
      <c r="G556" s="19">
        <f t="shared" si="98"/>
        <v>2239.164052666667</v>
      </c>
      <c r="H556" s="18">
        <f t="shared" si="99"/>
        <v>0</v>
      </c>
      <c r="I556" s="18">
        <f t="shared" si="100"/>
        <v>26869.968632000004</v>
      </c>
      <c r="J556" s="18">
        <f t="shared" si="100"/>
        <v>26869.968632000004</v>
      </c>
      <c r="K556" s="18">
        <f t="shared" si="101"/>
        <v>0</v>
      </c>
    </row>
    <row r="557" spans="1:11" x14ac:dyDescent="0.25">
      <c r="A557" s="2" t="s">
        <v>256</v>
      </c>
      <c r="B557" s="2">
        <v>134600</v>
      </c>
      <c r="C557" s="17">
        <v>2.4299999999999999E-2</v>
      </c>
      <c r="D557" s="17">
        <v>2.41E-2</v>
      </c>
      <c r="E557" s="18">
        <v>25332.910000000003</v>
      </c>
      <c r="F557" s="19">
        <f t="shared" si="97"/>
        <v>51.299142750000009</v>
      </c>
      <c r="G557" s="19">
        <f t="shared" si="98"/>
        <v>50.876927583333334</v>
      </c>
      <c r="H557" s="18">
        <f t="shared" si="99"/>
        <v>-0.42221516666667469</v>
      </c>
      <c r="I557" s="18">
        <f t="shared" si="100"/>
        <v>615.58971300000007</v>
      </c>
      <c r="J557" s="18">
        <f t="shared" si="100"/>
        <v>610.52313100000003</v>
      </c>
      <c r="K557" s="18">
        <f t="shared" si="101"/>
        <v>-5.0665820000000394</v>
      </c>
    </row>
    <row r="558" spans="1:11" x14ac:dyDescent="0.25">
      <c r="A558" s="2" t="s">
        <v>257</v>
      </c>
      <c r="B558" s="2">
        <v>134600</v>
      </c>
      <c r="C558" s="17">
        <v>5.3400000000000003E-2</v>
      </c>
      <c r="D558" s="17">
        <v>5.3800000000000001E-2</v>
      </c>
      <c r="E558" s="18">
        <v>151791.82</v>
      </c>
      <c r="F558" s="19">
        <f t="shared" si="97"/>
        <v>675.47359900000004</v>
      </c>
      <c r="G558" s="19">
        <f t="shared" si="98"/>
        <v>680.53332633333332</v>
      </c>
      <c r="H558" s="18">
        <f t="shared" si="99"/>
        <v>5.0597273333332851</v>
      </c>
      <c r="I558" s="18">
        <f t="shared" si="100"/>
        <v>8105.6831880000009</v>
      </c>
      <c r="J558" s="18">
        <f t="shared" si="100"/>
        <v>8166.3999160000003</v>
      </c>
      <c r="K558" s="18">
        <f t="shared" si="101"/>
        <v>60.716727999999421</v>
      </c>
    </row>
    <row r="559" spans="1:11" x14ac:dyDescent="0.25">
      <c r="A559" s="2" t="s">
        <v>258</v>
      </c>
      <c r="B559" s="2">
        <v>134600</v>
      </c>
      <c r="C559" s="17">
        <v>4.2099999999999999E-2</v>
      </c>
      <c r="D559" s="17">
        <v>4.24E-2</v>
      </c>
      <c r="E559" s="18">
        <v>17966.21</v>
      </c>
      <c r="F559" s="19">
        <f t="shared" si="97"/>
        <v>63.031453416666665</v>
      </c>
      <c r="G559" s="19">
        <f t="shared" si="98"/>
        <v>63.480608666666662</v>
      </c>
      <c r="H559" s="18">
        <f t="shared" si="99"/>
        <v>0.4491552499999969</v>
      </c>
      <c r="I559" s="18">
        <f t="shared" si="100"/>
        <v>756.37744099999998</v>
      </c>
      <c r="J559" s="18">
        <f t="shared" si="100"/>
        <v>761.76730399999997</v>
      </c>
      <c r="K559" s="18">
        <f t="shared" si="101"/>
        <v>5.3898629999999912</v>
      </c>
    </row>
    <row r="560" spans="1:11" x14ac:dyDescent="0.25">
      <c r="A560" s="2" t="s">
        <v>259</v>
      </c>
      <c r="B560" s="2">
        <v>134600</v>
      </c>
      <c r="C560" s="17">
        <v>4.2800000000000005E-2</v>
      </c>
      <c r="D560" s="17">
        <v>4.2999999999999997E-2</v>
      </c>
      <c r="E560" s="18">
        <v>19299.54</v>
      </c>
      <c r="F560" s="19">
        <f t="shared" si="97"/>
        <v>68.835026000000013</v>
      </c>
      <c r="G560" s="19">
        <f t="shared" si="98"/>
        <v>69.156684999999996</v>
      </c>
      <c r="H560" s="18">
        <f t="shared" si="99"/>
        <v>0.3216589999999826</v>
      </c>
      <c r="I560" s="18">
        <f t="shared" si="100"/>
        <v>826.0203120000001</v>
      </c>
      <c r="J560" s="18">
        <f t="shared" si="100"/>
        <v>829.88022000000001</v>
      </c>
      <c r="K560" s="18">
        <f t="shared" si="101"/>
        <v>3.8599079999999049</v>
      </c>
    </row>
    <row r="561" spans="1:11" x14ac:dyDescent="0.25">
      <c r="A561" s="2" t="s">
        <v>260</v>
      </c>
      <c r="B561" s="2">
        <v>134600</v>
      </c>
      <c r="C561" s="17">
        <v>2.0500000000000001E-2</v>
      </c>
      <c r="D561" s="17">
        <v>0.02</v>
      </c>
      <c r="E561" s="18">
        <v>5328.44</v>
      </c>
      <c r="F561" s="19">
        <f t="shared" si="97"/>
        <v>9.1027516666666664</v>
      </c>
      <c r="G561" s="19">
        <f t="shared" si="98"/>
        <v>8.8807333333333336</v>
      </c>
      <c r="H561" s="18">
        <f t="shared" si="99"/>
        <v>-0.22201833333333276</v>
      </c>
      <c r="I561" s="18">
        <f t="shared" si="100"/>
        <v>109.23302</v>
      </c>
      <c r="J561" s="18">
        <f t="shared" si="100"/>
        <v>106.56880000000001</v>
      </c>
      <c r="K561" s="18">
        <f t="shared" si="101"/>
        <v>-2.664219999999986</v>
      </c>
    </row>
    <row r="562" spans="1:11" x14ac:dyDescent="0.25">
      <c r="A562" s="2" t="s">
        <v>261</v>
      </c>
      <c r="B562" s="2">
        <v>134600</v>
      </c>
      <c r="C562" s="17">
        <v>0</v>
      </c>
      <c r="D562" s="17">
        <v>0</v>
      </c>
      <c r="E562" s="18">
        <v>0</v>
      </c>
      <c r="F562" s="19">
        <f t="shared" si="97"/>
        <v>0</v>
      </c>
      <c r="G562" s="19">
        <f t="shared" si="98"/>
        <v>0</v>
      </c>
      <c r="H562" s="18">
        <f t="shared" si="99"/>
        <v>0</v>
      </c>
      <c r="I562" s="18">
        <f t="shared" si="100"/>
        <v>0</v>
      </c>
      <c r="J562" s="18">
        <f t="shared" si="100"/>
        <v>0</v>
      </c>
      <c r="K562" s="18">
        <f t="shared" si="101"/>
        <v>0</v>
      </c>
    </row>
    <row r="563" spans="1:11" x14ac:dyDescent="0.25">
      <c r="A563" s="7" t="s">
        <v>262</v>
      </c>
      <c r="C563" s="17"/>
      <c r="D563" s="17"/>
      <c r="E563" s="20">
        <f>SUBTOTAL(9,E535:E562)</f>
        <v>15117310.909999998</v>
      </c>
      <c r="F563" s="20">
        <f t="shared" ref="F563:K563" si="102">SUBTOTAL(9,F535:F562)</f>
        <v>30324.073117333333</v>
      </c>
      <c r="G563" s="20">
        <f t="shared" si="102"/>
        <v>30127.17268675</v>
      </c>
      <c r="H563" s="20">
        <f t="shared" si="102"/>
        <v>-196.90043058333376</v>
      </c>
      <c r="I563" s="20">
        <f t="shared" si="102"/>
        <v>363888.877408</v>
      </c>
      <c r="J563" s="20">
        <f t="shared" si="102"/>
        <v>361526.07224100002</v>
      </c>
      <c r="K563" s="20">
        <f t="shared" si="102"/>
        <v>-2362.8051670000073</v>
      </c>
    </row>
    <row r="564" spans="1:11" x14ac:dyDescent="0.25">
      <c r="A564" s="7"/>
      <c r="C564" s="17"/>
      <c r="D564" s="17"/>
      <c r="E564" s="23"/>
      <c r="F564" s="23"/>
      <c r="G564" s="23"/>
      <c r="H564" s="23"/>
      <c r="I564" s="23"/>
      <c r="J564" s="23"/>
      <c r="K564" s="23"/>
    </row>
    <row r="565" spans="1:11" x14ac:dyDescent="0.25">
      <c r="A565" s="7"/>
      <c r="C565" s="17"/>
      <c r="D565" s="17"/>
      <c r="E565" s="23"/>
      <c r="F565" s="23"/>
      <c r="G565" s="23"/>
      <c r="H565" s="23"/>
      <c r="I565" s="23"/>
      <c r="J565" s="23"/>
      <c r="K565" s="23"/>
    </row>
    <row r="566" spans="1:11" x14ac:dyDescent="0.25">
      <c r="A566" s="7" t="s">
        <v>263</v>
      </c>
      <c r="C566" s="17"/>
      <c r="D566" s="17"/>
      <c r="E566" s="46">
        <f>SUBTOTAL(9,E347:E563)</f>
        <v>1550735668.1499991</v>
      </c>
      <c r="F566" s="46">
        <f t="shared" ref="F566:K566" si="103">SUBTOTAL(9,F347:F563)</f>
        <v>3872144.7246975824</v>
      </c>
      <c r="G566" s="46">
        <f t="shared" si="103"/>
        <v>3818907.2833416671</v>
      </c>
      <c r="H566" s="46">
        <f t="shared" si="103"/>
        <v>-53237.441355916701</v>
      </c>
      <c r="I566" s="46">
        <f t="shared" si="103"/>
        <v>46465736.696370967</v>
      </c>
      <c r="J566" s="46">
        <f t="shared" si="103"/>
        <v>45826887.4001</v>
      </c>
      <c r="K566" s="46">
        <f t="shared" si="103"/>
        <v>-638849.29627100029</v>
      </c>
    </row>
    <row r="567" spans="1:11" x14ac:dyDescent="0.25">
      <c r="A567" s="7"/>
      <c r="C567" s="17"/>
      <c r="D567" s="17"/>
      <c r="E567" s="23"/>
      <c r="F567" s="23"/>
      <c r="G567" s="23"/>
      <c r="H567" s="23"/>
      <c r="I567" s="23"/>
      <c r="J567" s="23"/>
      <c r="K567" s="23"/>
    </row>
    <row r="568" spans="1:11" x14ac:dyDescent="0.25">
      <c r="A568" s="7" t="s">
        <v>264</v>
      </c>
      <c r="C568" s="17"/>
      <c r="D568" s="17"/>
      <c r="E568" s="18"/>
      <c r="F568" s="19"/>
      <c r="G568" s="19"/>
      <c r="H568" s="18"/>
      <c r="I568" s="18"/>
      <c r="J568" s="18"/>
      <c r="K568" s="18"/>
    </row>
    <row r="569" spans="1:11" x14ac:dyDescent="0.25">
      <c r="A569" s="7"/>
      <c r="C569" s="17"/>
      <c r="D569" s="17"/>
      <c r="E569" s="18"/>
      <c r="F569" s="19"/>
      <c r="G569" s="19"/>
      <c r="H569" s="18"/>
      <c r="I569" s="18"/>
      <c r="J569" s="18"/>
      <c r="K569" s="18"/>
    </row>
    <row r="570" spans="1:11" x14ac:dyDescent="0.25">
      <c r="A570" s="7" t="s">
        <v>17</v>
      </c>
      <c r="C570" s="17"/>
      <c r="D570" s="17"/>
      <c r="E570" s="18"/>
      <c r="F570" s="19"/>
      <c r="G570" s="19"/>
      <c r="H570" s="18"/>
      <c r="I570" s="18"/>
      <c r="J570" s="18"/>
      <c r="K570" s="18"/>
    </row>
    <row r="571" spans="1:11" x14ac:dyDescent="0.25">
      <c r="A571" s="2" t="s">
        <v>823</v>
      </c>
      <c r="B571" s="2">
        <v>134100</v>
      </c>
      <c r="C571" s="17">
        <v>4.2500000000000003E-2</v>
      </c>
      <c r="D571" s="17">
        <v>4.2500000000000003E-2</v>
      </c>
      <c r="E571" s="18">
        <v>1443810.04</v>
      </c>
      <c r="F571" s="19">
        <f t="shared" ref="F571:F576" si="104">E571*C571/12</f>
        <v>5113.493891666667</v>
      </c>
      <c r="G571" s="19">
        <f t="shared" ref="G571:G576" si="105">+E571*D571/12</f>
        <v>5113.493891666667</v>
      </c>
      <c r="H571" s="18">
        <f t="shared" ref="H571:H576" si="106">+G571-F571</f>
        <v>0</v>
      </c>
      <c r="I571" s="18">
        <f t="shared" ref="I571:J576" si="107">+F571*12</f>
        <v>61361.926700000004</v>
      </c>
      <c r="J571" s="18">
        <f t="shared" si="107"/>
        <v>61361.926700000004</v>
      </c>
      <c r="K571" s="18">
        <f t="shared" ref="K571:K576" si="108">+J571-I571</f>
        <v>0</v>
      </c>
    </row>
    <row r="572" spans="1:11" x14ac:dyDescent="0.25">
      <c r="A572" s="2" t="s">
        <v>824</v>
      </c>
      <c r="B572" s="2">
        <v>134100</v>
      </c>
      <c r="C572" s="17">
        <v>4.2500000000000003E-2</v>
      </c>
      <c r="D572" s="17">
        <v>4.2500000000000003E-2</v>
      </c>
      <c r="E572" s="18">
        <v>800780.88</v>
      </c>
      <c r="F572" s="19">
        <f t="shared" si="104"/>
        <v>2836.0989500000001</v>
      </c>
      <c r="G572" s="19">
        <f t="shared" si="105"/>
        <v>2836.0989500000001</v>
      </c>
      <c r="H572" s="18">
        <f t="shared" si="106"/>
        <v>0</v>
      </c>
      <c r="I572" s="18">
        <f t="shared" si="107"/>
        <v>34033.187400000003</v>
      </c>
      <c r="J572" s="18">
        <f t="shared" si="107"/>
        <v>34033.187400000003</v>
      </c>
      <c r="K572" s="18">
        <f t="shared" si="108"/>
        <v>0</v>
      </c>
    </row>
    <row r="573" spans="1:11" x14ac:dyDescent="0.25">
      <c r="A573" s="2" t="s">
        <v>825</v>
      </c>
      <c r="B573" s="2">
        <v>134100</v>
      </c>
      <c r="C573" s="17">
        <v>4.3200000000000002E-2</v>
      </c>
      <c r="D573" s="17">
        <v>4.3299999999999998E-2</v>
      </c>
      <c r="E573" s="18">
        <v>18599.63</v>
      </c>
      <c r="F573" s="19">
        <f t="shared" si="104"/>
        <v>66.958668000000003</v>
      </c>
      <c r="G573" s="19">
        <f t="shared" si="105"/>
        <v>67.113664916666664</v>
      </c>
      <c r="H573" s="18">
        <f t="shared" si="106"/>
        <v>0.15499691666666138</v>
      </c>
      <c r="I573" s="18">
        <f t="shared" si="107"/>
        <v>803.50401600000009</v>
      </c>
      <c r="J573" s="18">
        <f t="shared" si="107"/>
        <v>805.36397899999997</v>
      </c>
      <c r="K573" s="18">
        <f t="shared" si="108"/>
        <v>1.8599629999998797</v>
      </c>
    </row>
    <row r="574" spans="1:11" x14ac:dyDescent="0.25">
      <c r="A574" s="2" t="s">
        <v>265</v>
      </c>
      <c r="B574" s="2">
        <v>134100</v>
      </c>
      <c r="C574" s="17">
        <v>4.3700000000000003E-2</v>
      </c>
      <c r="D574" s="17">
        <v>4.2500000000000003E-2</v>
      </c>
      <c r="E574" s="18">
        <v>923945.85</v>
      </c>
      <c r="F574" s="19">
        <f t="shared" si="104"/>
        <v>3364.7028037500004</v>
      </c>
      <c r="G574" s="19">
        <f t="shared" si="105"/>
        <v>3272.3082187500004</v>
      </c>
      <c r="H574" s="18">
        <f t="shared" si="106"/>
        <v>-92.394585000000006</v>
      </c>
      <c r="I574" s="18">
        <f t="shared" si="107"/>
        <v>40376.433645000005</v>
      </c>
      <c r="J574" s="18">
        <f t="shared" si="107"/>
        <v>39267.698625000005</v>
      </c>
      <c r="K574" s="18">
        <f t="shared" si="108"/>
        <v>-1108.7350200000001</v>
      </c>
    </row>
    <row r="575" spans="1:11" x14ac:dyDescent="0.25">
      <c r="A575" s="2" t="s">
        <v>266</v>
      </c>
      <c r="B575" s="2">
        <v>134100</v>
      </c>
      <c r="C575" s="17">
        <v>4.3499999999999997E-2</v>
      </c>
      <c r="D575" s="17">
        <v>4.2500000000000003E-2</v>
      </c>
      <c r="E575" s="18">
        <v>629097.75</v>
      </c>
      <c r="F575" s="19">
        <f t="shared" si="104"/>
        <v>2280.4793437499998</v>
      </c>
      <c r="G575" s="19">
        <f t="shared" si="105"/>
        <v>2228.0545312500003</v>
      </c>
      <c r="H575" s="18">
        <f t="shared" si="106"/>
        <v>-52.424812499999462</v>
      </c>
      <c r="I575" s="18">
        <f t="shared" si="107"/>
        <v>27365.752124999999</v>
      </c>
      <c r="J575" s="18">
        <f t="shared" si="107"/>
        <v>26736.654375000006</v>
      </c>
      <c r="K575" s="18">
        <f t="shared" si="108"/>
        <v>-629.09774999999354</v>
      </c>
    </row>
    <row r="576" spans="1:11" x14ac:dyDescent="0.25">
      <c r="A576" s="2" t="s">
        <v>267</v>
      </c>
      <c r="B576" s="2">
        <v>134100</v>
      </c>
      <c r="C576" s="17">
        <v>4.4200000000000003E-2</v>
      </c>
      <c r="D576" s="17">
        <v>4.3299999999999998E-2</v>
      </c>
      <c r="E576" s="18">
        <v>14625.1</v>
      </c>
      <c r="F576" s="19">
        <f t="shared" si="104"/>
        <v>53.86911833333334</v>
      </c>
      <c r="G576" s="19">
        <f t="shared" si="105"/>
        <v>52.772235833333333</v>
      </c>
      <c r="H576" s="18">
        <f t="shared" si="106"/>
        <v>-1.0968825000000066</v>
      </c>
      <c r="I576" s="18">
        <f t="shared" si="107"/>
        <v>646.42942000000005</v>
      </c>
      <c r="J576" s="18">
        <f t="shared" si="107"/>
        <v>633.26683000000003</v>
      </c>
      <c r="K576" s="18">
        <f t="shared" si="108"/>
        <v>-13.162590000000023</v>
      </c>
    </row>
    <row r="577" spans="1:11" x14ac:dyDescent="0.25">
      <c r="A577" s="7" t="s">
        <v>826</v>
      </c>
      <c r="C577" s="17"/>
      <c r="D577" s="17"/>
      <c r="E577" s="20">
        <f>SUBTOTAL(9,E571:E576)</f>
        <v>3830859.25</v>
      </c>
      <c r="F577" s="20">
        <f t="shared" ref="F577:K577" si="109">SUBTOTAL(9,F571:F576)</f>
        <v>13715.6027755</v>
      </c>
      <c r="G577" s="20">
        <f t="shared" si="109"/>
        <v>13569.841492416668</v>
      </c>
      <c r="H577" s="20">
        <f t="shared" si="109"/>
        <v>-145.76128308333278</v>
      </c>
      <c r="I577" s="20">
        <f t="shared" si="109"/>
        <v>164587.23330600001</v>
      </c>
      <c r="J577" s="20">
        <f t="shared" si="109"/>
        <v>162838.09790900003</v>
      </c>
      <c r="K577" s="20">
        <f t="shared" si="109"/>
        <v>-1749.1353969999936</v>
      </c>
    </row>
    <row r="578" spans="1:11" x14ac:dyDescent="0.25">
      <c r="C578" s="17"/>
      <c r="D578" s="17"/>
      <c r="E578" s="18"/>
      <c r="F578" s="19"/>
      <c r="G578" s="19"/>
      <c r="H578" s="18"/>
      <c r="I578" s="18"/>
      <c r="J578" s="18"/>
      <c r="K578" s="18"/>
    </row>
    <row r="579" spans="1:11" x14ac:dyDescent="0.25">
      <c r="A579" s="7" t="s">
        <v>217</v>
      </c>
      <c r="C579" s="17"/>
      <c r="D579" s="17"/>
      <c r="E579" s="18"/>
      <c r="F579" s="19"/>
      <c r="G579" s="19"/>
      <c r="H579" s="18"/>
      <c r="I579" s="18"/>
      <c r="J579" s="18"/>
      <c r="K579" s="18"/>
    </row>
    <row r="580" spans="1:11" x14ac:dyDescent="0.25">
      <c r="A580" s="2" t="s">
        <v>827</v>
      </c>
      <c r="B580" s="2">
        <v>134400</v>
      </c>
      <c r="C580" s="17">
        <v>4.1099999999999998E-2</v>
      </c>
      <c r="D580" s="17">
        <v>3.7400000000000003E-2</v>
      </c>
      <c r="E580" s="18">
        <v>447277.01</v>
      </c>
      <c r="F580" s="19">
        <f t="shared" ref="F580:F593" si="110">E580*C580/12</f>
        <v>1531.9237592500001</v>
      </c>
      <c r="G580" s="19">
        <f t="shared" ref="G580:G593" si="111">+E580*D580/12</f>
        <v>1394.0133478333335</v>
      </c>
      <c r="H580" s="18">
        <f t="shared" ref="H580:H593" si="112">+G580-F580</f>
        <v>-137.91041141666665</v>
      </c>
      <c r="I580" s="18">
        <f t="shared" ref="I580:J593" si="113">+F580*12</f>
        <v>18383.085111</v>
      </c>
      <c r="J580" s="18">
        <f t="shared" si="113"/>
        <v>16728.160174000001</v>
      </c>
      <c r="K580" s="18">
        <f t="shared" ref="K580:K593" si="114">+J580-I580</f>
        <v>-1654.9249369999998</v>
      </c>
    </row>
    <row r="581" spans="1:11" x14ac:dyDescent="0.25">
      <c r="A581" s="2" t="s">
        <v>828</v>
      </c>
      <c r="B581" s="2">
        <v>134400</v>
      </c>
      <c r="C581" s="17">
        <v>4.6100000000000002E-2</v>
      </c>
      <c r="D581" s="17">
        <v>4.6100000000000002E-2</v>
      </c>
      <c r="E581" s="18">
        <v>13068659.23</v>
      </c>
      <c r="F581" s="19">
        <f t="shared" si="110"/>
        <v>50205.432541916671</v>
      </c>
      <c r="G581" s="19">
        <f t="shared" si="111"/>
        <v>50205.432541916671</v>
      </c>
      <c r="H581" s="18">
        <f t="shared" si="112"/>
        <v>0</v>
      </c>
      <c r="I581" s="18">
        <f t="shared" si="113"/>
        <v>602465.19050300005</v>
      </c>
      <c r="J581" s="18">
        <f t="shared" si="113"/>
        <v>602465.19050300005</v>
      </c>
      <c r="K581" s="18">
        <f t="shared" si="114"/>
        <v>0</v>
      </c>
    </row>
    <row r="582" spans="1:11" x14ac:dyDescent="0.25">
      <c r="A582" s="2" t="s">
        <v>829</v>
      </c>
      <c r="B582" s="2">
        <v>134400</v>
      </c>
      <c r="C582" s="17">
        <v>4.2799999999999998E-2</v>
      </c>
      <c r="D582" s="17">
        <v>4.2900000000000001E-2</v>
      </c>
      <c r="E582" s="18">
        <v>279373.45</v>
      </c>
      <c r="F582" s="19">
        <f t="shared" si="110"/>
        <v>996.43197166666675</v>
      </c>
      <c r="G582" s="19">
        <f t="shared" si="111"/>
        <v>998.76008375000004</v>
      </c>
      <c r="H582" s="18">
        <f t="shared" si="112"/>
        <v>2.3281120833332807</v>
      </c>
      <c r="I582" s="18">
        <f t="shared" si="113"/>
        <v>11957.183660000001</v>
      </c>
      <c r="J582" s="18">
        <f t="shared" si="113"/>
        <v>11985.121005000001</v>
      </c>
      <c r="K582" s="18">
        <f t="shared" si="114"/>
        <v>27.937345000000278</v>
      </c>
    </row>
    <row r="583" spans="1:11" x14ac:dyDescent="0.25">
      <c r="A583" s="2" t="s">
        <v>830</v>
      </c>
      <c r="B583" s="2">
        <v>134400</v>
      </c>
      <c r="C583" s="17">
        <v>4.8500000000000001E-2</v>
      </c>
      <c r="D583" s="17">
        <v>4.8500000000000001E-2</v>
      </c>
      <c r="E583" s="18">
        <v>393877.74</v>
      </c>
      <c r="F583" s="19">
        <f t="shared" si="110"/>
        <v>1591.9225325</v>
      </c>
      <c r="G583" s="19">
        <f t="shared" si="111"/>
        <v>1591.9225325</v>
      </c>
      <c r="H583" s="18">
        <f t="shared" si="112"/>
        <v>0</v>
      </c>
      <c r="I583" s="18">
        <f t="shared" si="113"/>
        <v>19103.070390000001</v>
      </c>
      <c r="J583" s="18">
        <f t="shared" si="113"/>
        <v>19103.070390000001</v>
      </c>
      <c r="K583" s="18">
        <f t="shared" si="114"/>
        <v>0</v>
      </c>
    </row>
    <row r="584" spans="1:11" x14ac:dyDescent="0.25">
      <c r="A584" s="2" t="s">
        <v>831</v>
      </c>
      <c r="B584" s="2">
        <v>134400</v>
      </c>
      <c r="C584" s="17">
        <v>4.7100000000000003E-2</v>
      </c>
      <c r="D584" s="17">
        <v>4.7100000000000003E-2</v>
      </c>
      <c r="E584" s="18">
        <v>353385.05</v>
      </c>
      <c r="F584" s="19">
        <f t="shared" si="110"/>
        <v>1387.0363212499999</v>
      </c>
      <c r="G584" s="19">
        <f t="shared" si="111"/>
        <v>1387.0363212499999</v>
      </c>
      <c r="H584" s="18">
        <f t="shared" si="112"/>
        <v>0</v>
      </c>
      <c r="I584" s="18">
        <f t="shared" si="113"/>
        <v>16644.435855</v>
      </c>
      <c r="J584" s="18">
        <f t="shared" si="113"/>
        <v>16644.435855</v>
      </c>
      <c r="K584" s="18">
        <f t="shared" si="114"/>
        <v>0</v>
      </c>
    </row>
    <row r="585" spans="1:11" x14ac:dyDescent="0.25">
      <c r="A585" s="2" t="s">
        <v>832</v>
      </c>
      <c r="B585" s="2">
        <v>134400</v>
      </c>
      <c r="C585" s="17">
        <v>4.82E-2</v>
      </c>
      <c r="D585" s="17">
        <v>4.9299999999999997E-2</v>
      </c>
      <c r="E585" s="18">
        <v>400004.19</v>
      </c>
      <c r="F585" s="19">
        <f t="shared" si="110"/>
        <v>1606.6834965</v>
      </c>
      <c r="G585" s="19">
        <f t="shared" si="111"/>
        <v>1643.3505472499999</v>
      </c>
      <c r="H585" s="18">
        <f t="shared" si="112"/>
        <v>36.667050749999817</v>
      </c>
      <c r="I585" s="18">
        <f t="shared" si="113"/>
        <v>19280.201958000001</v>
      </c>
      <c r="J585" s="18">
        <f t="shared" si="113"/>
        <v>19720.206566999997</v>
      </c>
      <c r="K585" s="18">
        <f t="shared" si="114"/>
        <v>440.00460899999598</v>
      </c>
    </row>
    <row r="586" spans="1:11" x14ac:dyDescent="0.25">
      <c r="A586" s="2" t="s">
        <v>833</v>
      </c>
      <c r="B586" s="2">
        <v>134400</v>
      </c>
      <c r="C586" s="17">
        <v>4.6899999999999997E-2</v>
      </c>
      <c r="D586" s="17">
        <v>4.6899999999999997E-2</v>
      </c>
      <c r="E586" s="18">
        <v>611989.47</v>
      </c>
      <c r="F586" s="19">
        <f t="shared" si="110"/>
        <v>2391.8588452499998</v>
      </c>
      <c r="G586" s="19">
        <f t="shared" si="111"/>
        <v>2391.8588452499998</v>
      </c>
      <c r="H586" s="18">
        <f t="shared" si="112"/>
        <v>0</v>
      </c>
      <c r="I586" s="18">
        <f t="shared" si="113"/>
        <v>28702.306142999998</v>
      </c>
      <c r="J586" s="18">
        <f t="shared" si="113"/>
        <v>28702.306142999998</v>
      </c>
      <c r="K586" s="18">
        <f t="shared" si="114"/>
        <v>0</v>
      </c>
    </row>
    <row r="587" spans="1:11" x14ac:dyDescent="0.25">
      <c r="A587" s="2" t="s">
        <v>268</v>
      </c>
      <c r="B587" s="2">
        <v>134400</v>
      </c>
      <c r="C587" s="17">
        <v>8.5000000000000006E-3</v>
      </c>
      <c r="D587" s="17">
        <v>3.7400000000000003E-2</v>
      </c>
      <c r="E587" s="18">
        <v>57651.55</v>
      </c>
      <c r="F587" s="19">
        <f t="shared" si="110"/>
        <v>40.83651458333334</v>
      </c>
      <c r="G587" s="19">
        <f t="shared" si="111"/>
        <v>179.6806641666667</v>
      </c>
      <c r="H587" s="18">
        <f t="shared" si="112"/>
        <v>138.84414958333338</v>
      </c>
      <c r="I587" s="18">
        <f t="shared" si="113"/>
        <v>490.03817500000008</v>
      </c>
      <c r="J587" s="18">
        <f t="shared" si="113"/>
        <v>2156.1679700000004</v>
      </c>
      <c r="K587" s="18">
        <f t="shared" si="114"/>
        <v>1666.1297950000003</v>
      </c>
    </row>
    <row r="588" spans="1:11" x14ac:dyDescent="0.25">
      <c r="A588" s="2" t="s">
        <v>269</v>
      </c>
      <c r="B588" s="2">
        <v>134400</v>
      </c>
      <c r="C588" s="17">
        <v>4.7500000000000001E-2</v>
      </c>
      <c r="D588" s="17">
        <v>4.6100000000000002E-2</v>
      </c>
      <c r="E588" s="18">
        <v>8363103.3600000003</v>
      </c>
      <c r="F588" s="19">
        <f t="shared" si="110"/>
        <v>33103.950799999999</v>
      </c>
      <c r="G588" s="19">
        <f t="shared" si="111"/>
        <v>32128.255408000001</v>
      </c>
      <c r="H588" s="18">
        <f t="shared" si="112"/>
        <v>-975.69539199999781</v>
      </c>
      <c r="I588" s="18">
        <f t="shared" si="113"/>
        <v>397247.40960000001</v>
      </c>
      <c r="J588" s="18">
        <f t="shared" si="113"/>
        <v>385539.06489600003</v>
      </c>
      <c r="K588" s="18">
        <f t="shared" si="114"/>
        <v>-11708.344703999988</v>
      </c>
    </row>
    <row r="589" spans="1:11" x14ac:dyDescent="0.25">
      <c r="A589" s="2" t="s">
        <v>270</v>
      </c>
      <c r="B589" s="2">
        <v>134400</v>
      </c>
      <c r="C589" s="17">
        <v>4.3999999999999997E-2</v>
      </c>
      <c r="D589" s="17">
        <v>4.2900000000000001E-2</v>
      </c>
      <c r="E589" s="18">
        <v>219926.17</v>
      </c>
      <c r="F589" s="19">
        <f t="shared" si="110"/>
        <v>806.39595666666673</v>
      </c>
      <c r="G589" s="19">
        <f t="shared" si="111"/>
        <v>786.23605774999999</v>
      </c>
      <c r="H589" s="18">
        <f t="shared" si="112"/>
        <v>-20.159898916666748</v>
      </c>
      <c r="I589" s="18">
        <f t="shared" si="113"/>
        <v>9676.7514800000008</v>
      </c>
      <c r="J589" s="18">
        <f t="shared" si="113"/>
        <v>9434.8326930000003</v>
      </c>
      <c r="K589" s="18">
        <f t="shared" si="114"/>
        <v>-241.91878700000052</v>
      </c>
    </row>
    <row r="590" spans="1:11" x14ac:dyDescent="0.25">
      <c r="A590" s="2" t="s">
        <v>271</v>
      </c>
      <c r="B590" s="2">
        <v>134400</v>
      </c>
      <c r="C590" s="17">
        <v>4.9599999999999998E-2</v>
      </c>
      <c r="D590" s="17">
        <v>4.8500000000000001E-2</v>
      </c>
      <c r="E590" s="18">
        <v>309710.90000000002</v>
      </c>
      <c r="F590" s="19">
        <f t="shared" si="110"/>
        <v>1280.1383866666667</v>
      </c>
      <c r="G590" s="19">
        <f t="shared" si="111"/>
        <v>1251.7482208333333</v>
      </c>
      <c r="H590" s="18">
        <f t="shared" si="112"/>
        <v>-28.390165833333413</v>
      </c>
      <c r="I590" s="18">
        <f t="shared" si="113"/>
        <v>15361.660640000002</v>
      </c>
      <c r="J590" s="18">
        <f t="shared" si="113"/>
        <v>15020.978650000001</v>
      </c>
      <c r="K590" s="18">
        <f t="shared" si="114"/>
        <v>-340.68199000000095</v>
      </c>
    </row>
    <row r="591" spans="1:11" x14ac:dyDescent="0.25">
      <c r="A591" s="2" t="s">
        <v>272</v>
      </c>
      <c r="B591" s="2">
        <v>134400</v>
      </c>
      <c r="C591" s="17">
        <v>4.82E-2</v>
      </c>
      <c r="D591" s="17">
        <v>4.7100000000000003E-2</v>
      </c>
      <c r="E591" s="18">
        <v>277944.40999999997</v>
      </c>
      <c r="F591" s="19">
        <f t="shared" si="110"/>
        <v>1116.4100468333334</v>
      </c>
      <c r="G591" s="19">
        <f t="shared" si="111"/>
        <v>1090.93180925</v>
      </c>
      <c r="H591" s="18">
        <f t="shared" si="112"/>
        <v>-25.478237583333339</v>
      </c>
      <c r="I591" s="18">
        <f t="shared" si="113"/>
        <v>13396.920561999999</v>
      </c>
      <c r="J591" s="18">
        <f t="shared" si="113"/>
        <v>13091.181711000001</v>
      </c>
      <c r="K591" s="18">
        <f t="shared" si="114"/>
        <v>-305.73885099999825</v>
      </c>
    </row>
    <row r="592" spans="1:11" x14ac:dyDescent="0.25">
      <c r="A592" s="2" t="s">
        <v>273</v>
      </c>
      <c r="B592" s="2">
        <v>134400</v>
      </c>
      <c r="C592" s="17">
        <v>5.1700000000000003E-2</v>
      </c>
      <c r="D592" s="17">
        <v>4.9299999999999997E-2</v>
      </c>
      <c r="E592" s="18">
        <v>316034.2</v>
      </c>
      <c r="F592" s="19">
        <f t="shared" si="110"/>
        <v>1361.5806783333335</v>
      </c>
      <c r="G592" s="19">
        <f t="shared" si="111"/>
        <v>1298.3738383333332</v>
      </c>
      <c r="H592" s="18">
        <f t="shared" si="112"/>
        <v>-63.206840000000284</v>
      </c>
      <c r="I592" s="18">
        <f t="shared" si="113"/>
        <v>16338.968140000001</v>
      </c>
      <c r="J592" s="18">
        <f t="shared" si="113"/>
        <v>15580.486059999999</v>
      </c>
      <c r="K592" s="18">
        <f t="shared" si="114"/>
        <v>-758.48208000000159</v>
      </c>
    </row>
    <row r="593" spans="1:11" x14ac:dyDescent="0.25">
      <c r="A593" s="2" t="s">
        <v>274</v>
      </c>
      <c r="B593" s="2">
        <v>134400</v>
      </c>
      <c r="C593" s="17">
        <v>4.6899999999999997E-2</v>
      </c>
      <c r="D593" s="17">
        <v>4.6899999999999997E-2</v>
      </c>
      <c r="E593" s="18">
        <v>482671.35</v>
      </c>
      <c r="F593" s="19">
        <f t="shared" si="110"/>
        <v>1886.4405262499997</v>
      </c>
      <c r="G593" s="19">
        <f t="shared" si="111"/>
        <v>1886.4405262499997</v>
      </c>
      <c r="H593" s="18">
        <f t="shared" si="112"/>
        <v>0</v>
      </c>
      <c r="I593" s="18">
        <f t="shared" si="113"/>
        <v>22637.286314999998</v>
      </c>
      <c r="J593" s="18">
        <f t="shared" si="113"/>
        <v>22637.286314999998</v>
      </c>
      <c r="K593" s="18">
        <f t="shared" si="114"/>
        <v>0</v>
      </c>
    </row>
    <row r="594" spans="1:11" x14ac:dyDescent="0.25">
      <c r="A594" s="7" t="s">
        <v>233</v>
      </c>
      <c r="C594" s="17"/>
      <c r="D594" s="17"/>
      <c r="E594" s="20">
        <f>SUBTOTAL(9,E580:E593)</f>
        <v>25581608.080000002</v>
      </c>
      <c r="F594" s="20">
        <f t="shared" ref="F594:K594" si="115">SUBTOTAL(9,F580:F593)</f>
        <v>99307.042377666672</v>
      </c>
      <c r="G594" s="20">
        <f t="shared" si="115"/>
        <v>98234.040744333339</v>
      </c>
      <c r="H594" s="20">
        <f t="shared" si="115"/>
        <v>-1073.0016333333319</v>
      </c>
      <c r="I594" s="20">
        <f t="shared" si="115"/>
        <v>1191684.508532</v>
      </c>
      <c r="J594" s="20">
        <f t="shared" si="115"/>
        <v>1178808.488932</v>
      </c>
      <c r="K594" s="20">
        <f t="shared" si="115"/>
        <v>-12876.019599999992</v>
      </c>
    </row>
    <row r="595" spans="1:11" x14ac:dyDescent="0.25">
      <c r="C595" s="17"/>
      <c r="D595" s="17"/>
      <c r="E595" s="18"/>
      <c r="F595" s="19"/>
      <c r="G595" s="19"/>
      <c r="H595" s="18"/>
      <c r="I595" s="18"/>
      <c r="J595" s="18"/>
      <c r="K595" s="18"/>
    </row>
    <row r="596" spans="1:11" x14ac:dyDescent="0.25">
      <c r="A596" s="7" t="s">
        <v>108</v>
      </c>
      <c r="C596" s="17"/>
      <c r="D596" s="17"/>
      <c r="E596" s="18"/>
      <c r="F596" s="19"/>
      <c r="G596" s="19"/>
      <c r="H596" s="18"/>
      <c r="I596" s="18"/>
      <c r="J596" s="18"/>
      <c r="K596" s="18"/>
    </row>
    <row r="597" spans="1:11" x14ac:dyDescent="0.25">
      <c r="A597" s="2" t="s">
        <v>834</v>
      </c>
      <c r="B597" s="2">
        <v>134500</v>
      </c>
      <c r="C597" s="17">
        <v>2.24E-2</v>
      </c>
      <c r="D597" s="17">
        <v>2.23E-2</v>
      </c>
      <c r="E597" s="18">
        <v>155657.54</v>
      </c>
      <c r="F597" s="19">
        <f t="shared" ref="F597:F604" si="116">E597*C597/12</f>
        <v>290.56074133333334</v>
      </c>
      <c r="G597" s="19">
        <f t="shared" ref="G597:G604" si="117">+E597*D597/12</f>
        <v>289.26359516666668</v>
      </c>
      <c r="H597" s="18">
        <f t="shared" ref="H597:H604" si="118">+G597-F597</f>
        <v>-1.2971461666666642</v>
      </c>
      <c r="I597" s="18">
        <f t="shared" ref="I597:J604" si="119">+F597*12</f>
        <v>3486.7288960000001</v>
      </c>
      <c r="J597" s="18">
        <f t="shared" si="119"/>
        <v>3471.1631420000003</v>
      </c>
      <c r="K597" s="18">
        <f t="shared" ref="K597:K604" si="120">+J597-I597</f>
        <v>-15.565753999999743</v>
      </c>
    </row>
    <row r="598" spans="1:11" x14ac:dyDescent="0.25">
      <c r="A598" s="2" t="s">
        <v>835</v>
      </c>
      <c r="B598" s="2">
        <v>134500</v>
      </c>
      <c r="C598" s="17">
        <v>4.2900000000000001E-2</v>
      </c>
      <c r="D598" s="17">
        <v>4.19E-2</v>
      </c>
      <c r="E598" s="18">
        <v>500766.92000000004</v>
      </c>
      <c r="F598" s="19">
        <f t="shared" si="116"/>
        <v>1790.2417390000001</v>
      </c>
      <c r="G598" s="19">
        <f t="shared" si="117"/>
        <v>1748.5111623333335</v>
      </c>
      <c r="H598" s="18">
        <f t="shared" si="118"/>
        <v>-41.730576666666593</v>
      </c>
      <c r="I598" s="18">
        <f t="shared" si="119"/>
        <v>21482.900868000001</v>
      </c>
      <c r="J598" s="18">
        <f t="shared" si="119"/>
        <v>20982.133948000002</v>
      </c>
      <c r="K598" s="18">
        <f t="shared" si="120"/>
        <v>-500.76691999999821</v>
      </c>
    </row>
    <row r="599" spans="1:11" x14ac:dyDescent="0.25">
      <c r="A599" s="42" t="s">
        <v>836</v>
      </c>
      <c r="B599" s="42">
        <v>134500</v>
      </c>
      <c r="C599" s="17">
        <v>4.53E-2</v>
      </c>
      <c r="D599" s="17">
        <v>4.53E-2</v>
      </c>
      <c r="E599" s="18">
        <v>350933.7</v>
      </c>
      <c r="F599" s="19">
        <f t="shared" si="116"/>
        <v>1324.7747175000002</v>
      </c>
      <c r="G599" s="19">
        <f t="shared" si="117"/>
        <v>1324.7747175000002</v>
      </c>
      <c r="H599" s="18">
        <f t="shared" si="118"/>
        <v>0</v>
      </c>
      <c r="I599" s="18">
        <f t="shared" si="119"/>
        <v>15897.296610000001</v>
      </c>
      <c r="J599" s="18">
        <f t="shared" si="119"/>
        <v>15897.296610000001</v>
      </c>
      <c r="K599" s="18">
        <f t="shared" si="120"/>
        <v>0</v>
      </c>
    </row>
    <row r="600" spans="1:11" x14ac:dyDescent="0.25">
      <c r="A600" s="42" t="s">
        <v>837</v>
      </c>
      <c r="B600" s="42">
        <v>134500</v>
      </c>
      <c r="C600" s="17">
        <v>4.3999999999999997E-2</v>
      </c>
      <c r="D600" s="17">
        <v>4.3900000000000002E-2</v>
      </c>
      <c r="E600" s="18">
        <v>9919.7999999999993</v>
      </c>
      <c r="F600" s="19">
        <f t="shared" si="116"/>
        <v>36.372599999999998</v>
      </c>
      <c r="G600" s="19">
        <f t="shared" si="117"/>
        <v>36.289935</v>
      </c>
      <c r="H600" s="18">
        <f t="shared" si="118"/>
        <v>-8.2664999999998656E-2</v>
      </c>
      <c r="I600" s="18">
        <f t="shared" si="119"/>
        <v>436.47119999999995</v>
      </c>
      <c r="J600" s="18">
        <f t="shared" si="119"/>
        <v>435.47922</v>
      </c>
      <c r="K600" s="18">
        <f t="shared" si="120"/>
        <v>-0.99197999999995545</v>
      </c>
    </row>
    <row r="601" spans="1:11" x14ac:dyDescent="0.25">
      <c r="A601" s="2" t="s">
        <v>275</v>
      </c>
      <c r="B601" s="2">
        <v>134500</v>
      </c>
      <c r="C601" s="17">
        <v>2.18E-2</v>
      </c>
      <c r="D601" s="17">
        <v>2.23E-2</v>
      </c>
      <c r="E601" s="18">
        <v>27319.98</v>
      </c>
      <c r="F601" s="19">
        <f t="shared" si="116"/>
        <v>49.631296999999996</v>
      </c>
      <c r="G601" s="19">
        <f t="shared" si="117"/>
        <v>50.769629500000001</v>
      </c>
      <c r="H601" s="18">
        <f t="shared" si="118"/>
        <v>1.1383325000000042</v>
      </c>
      <c r="I601" s="18">
        <f t="shared" si="119"/>
        <v>595.57556399999999</v>
      </c>
      <c r="J601" s="18">
        <f t="shared" si="119"/>
        <v>609.23555399999998</v>
      </c>
      <c r="K601" s="18">
        <f t="shared" si="120"/>
        <v>13.659989999999993</v>
      </c>
    </row>
    <row r="602" spans="1:11" x14ac:dyDescent="0.25">
      <c r="A602" s="2" t="s">
        <v>276</v>
      </c>
      <c r="B602" s="2">
        <v>134500</v>
      </c>
      <c r="C602" s="17">
        <v>4.1399999999999999E-2</v>
      </c>
      <c r="D602" s="17">
        <v>4.19E-2</v>
      </c>
      <c r="E602" s="18">
        <v>289718.53000000003</v>
      </c>
      <c r="F602" s="19">
        <f t="shared" si="116"/>
        <v>999.52892850000001</v>
      </c>
      <c r="G602" s="19">
        <f t="shared" si="117"/>
        <v>1011.6005339166668</v>
      </c>
      <c r="H602" s="18">
        <f t="shared" si="118"/>
        <v>12.071605416666785</v>
      </c>
      <c r="I602" s="18">
        <f t="shared" si="119"/>
        <v>11994.347142000001</v>
      </c>
      <c r="J602" s="18">
        <f t="shared" si="119"/>
        <v>12139.206407000001</v>
      </c>
      <c r="K602" s="18">
        <f t="shared" si="120"/>
        <v>144.85926500000096</v>
      </c>
    </row>
    <row r="603" spans="1:11" x14ac:dyDescent="0.25">
      <c r="A603" s="2" t="s">
        <v>277</v>
      </c>
      <c r="B603" s="2">
        <v>134500</v>
      </c>
      <c r="C603" s="17">
        <v>4.6300000000000001E-2</v>
      </c>
      <c r="D603" s="17">
        <v>4.53E-2</v>
      </c>
      <c r="E603" s="18">
        <v>276171.19</v>
      </c>
      <c r="F603" s="19">
        <f t="shared" si="116"/>
        <v>1065.5605080833334</v>
      </c>
      <c r="G603" s="19">
        <f t="shared" si="117"/>
        <v>1042.54624225</v>
      </c>
      <c r="H603" s="18">
        <f t="shared" si="118"/>
        <v>-23.014265833333411</v>
      </c>
      <c r="I603" s="18">
        <f t="shared" si="119"/>
        <v>12786.726097000001</v>
      </c>
      <c r="J603" s="18">
        <f t="shared" si="119"/>
        <v>12510.554907</v>
      </c>
      <c r="K603" s="18">
        <f t="shared" si="120"/>
        <v>-276.17119000000093</v>
      </c>
    </row>
    <row r="604" spans="1:11" x14ac:dyDescent="0.25">
      <c r="A604" s="2" t="s">
        <v>278</v>
      </c>
      <c r="B604" s="2">
        <v>134500</v>
      </c>
      <c r="C604" s="17">
        <v>4.4900000000000002E-2</v>
      </c>
      <c r="D604" s="17">
        <v>4.3900000000000002E-2</v>
      </c>
      <c r="E604" s="18">
        <v>7800.04</v>
      </c>
      <c r="F604" s="19">
        <f t="shared" si="116"/>
        <v>29.185149666666671</v>
      </c>
      <c r="G604" s="19">
        <f t="shared" si="117"/>
        <v>28.535146333333334</v>
      </c>
      <c r="H604" s="18">
        <f t="shared" si="118"/>
        <v>-0.65000333333333771</v>
      </c>
      <c r="I604" s="18">
        <f t="shared" si="119"/>
        <v>350.22179600000004</v>
      </c>
      <c r="J604" s="18">
        <f t="shared" si="119"/>
        <v>342.42175600000002</v>
      </c>
      <c r="K604" s="18">
        <f t="shared" si="120"/>
        <v>-7.8000400000000241</v>
      </c>
    </row>
    <row r="605" spans="1:11" x14ac:dyDescent="0.25">
      <c r="A605" s="7" t="s">
        <v>133</v>
      </c>
      <c r="C605" s="17"/>
      <c r="D605" s="17"/>
      <c r="E605" s="20">
        <f>SUBTOTAL(9,E597:E604)</f>
        <v>1618287.7000000002</v>
      </c>
      <c r="F605" s="20">
        <f t="shared" ref="F605:K605" si="121">SUBTOTAL(9,F597:F604)</f>
        <v>5585.8556810833334</v>
      </c>
      <c r="G605" s="20">
        <f t="shared" si="121"/>
        <v>5532.2909620000009</v>
      </c>
      <c r="H605" s="20">
        <f t="shared" si="121"/>
        <v>-53.564719083333216</v>
      </c>
      <c r="I605" s="20">
        <f t="shared" si="121"/>
        <v>67030.268173000004</v>
      </c>
      <c r="J605" s="20">
        <f t="shared" si="121"/>
        <v>66387.491544000004</v>
      </c>
      <c r="K605" s="20">
        <f t="shared" si="121"/>
        <v>-642.77662899999791</v>
      </c>
    </row>
    <row r="606" spans="1:11" x14ac:dyDescent="0.25">
      <c r="C606" s="17"/>
      <c r="D606" s="17"/>
      <c r="E606" s="18"/>
      <c r="F606" s="19"/>
      <c r="G606" s="19"/>
      <c r="H606" s="18"/>
      <c r="I606" s="18"/>
      <c r="J606" s="18"/>
      <c r="K606" s="18"/>
    </row>
    <row r="607" spans="1:11" x14ac:dyDescent="0.25">
      <c r="A607" s="7" t="s">
        <v>279</v>
      </c>
      <c r="C607" s="17"/>
      <c r="D607" s="17"/>
      <c r="E607" s="18"/>
      <c r="F607" s="19"/>
      <c r="G607" s="19"/>
      <c r="H607" s="18"/>
      <c r="I607" s="18"/>
      <c r="J607" s="18"/>
      <c r="K607" s="18"/>
    </row>
    <row r="608" spans="1:11" x14ac:dyDescent="0.25">
      <c r="A608" s="2" t="s">
        <v>838</v>
      </c>
      <c r="B608" s="2">
        <v>134600</v>
      </c>
      <c r="C608" s="17">
        <v>4.3299999999999998E-2</v>
      </c>
      <c r="D608" s="17">
        <v>4.3400000000000001E-2</v>
      </c>
      <c r="E608" s="18">
        <v>424778.28</v>
      </c>
      <c r="F608" s="19">
        <f t="shared" ref="F608:F613" si="122">E608*C608/12</f>
        <v>1532.7416270000001</v>
      </c>
      <c r="G608" s="19">
        <f t="shared" ref="G608:G613" si="123">+E608*D608/12</f>
        <v>1536.2814460000002</v>
      </c>
      <c r="H608" s="18">
        <f t="shared" ref="H608:H613" si="124">+G608-F608</f>
        <v>3.5398190000000795</v>
      </c>
      <c r="I608" s="18">
        <f t="shared" ref="I608:J613" si="125">+F608*12</f>
        <v>18392.899524</v>
      </c>
      <c r="J608" s="18">
        <f t="shared" si="125"/>
        <v>18435.377352000003</v>
      </c>
      <c r="K608" s="18">
        <f t="shared" ref="K608:K613" si="126">+J608-I608</f>
        <v>42.477828000002773</v>
      </c>
    </row>
    <row r="609" spans="1:11" x14ac:dyDescent="0.25">
      <c r="A609" s="42" t="s">
        <v>839</v>
      </c>
      <c r="B609" s="42">
        <v>134600</v>
      </c>
      <c r="C609" s="17">
        <v>4.5699999999999998E-2</v>
      </c>
      <c r="D609" s="17">
        <v>4.58E-2</v>
      </c>
      <c r="E609" s="18">
        <v>44995.31</v>
      </c>
      <c r="F609" s="19">
        <f t="shared" si="122"/>
        <v>171.35713891666663</v>
      </c>
      <c r="G609" s="19">
        <f t="shared" si="123"/>
        <v>171.73209983333334</v>
      </c>
      <c r="H609" s="18">
        <f t="shared" si="124"/>
        <v>0.3749609166667085</v>
      </c>
      <c r="I609" s="18">
        <f t="shared" si="125"/>
        <v>2056.2856669999996</v>
      </c>
      <c r="J609" s="18">
        <f t="shared" si="125"/>
        <v>2060.785198</v>
      </c>
      <c r="K609" s="18">
        <f t="shared" si="126"/>
        <v>4.4995310000003883</v>
      </c>
    </row>
    <row r="610" spans="1:11" x14ac:dyDescent="0.25">
      <c r="A610" s="42" t="s">
        <v>840</v>
      </c>
      <c r="B610" s="42">
        <v>134600</v>
      </c>
      <c r="C610" s="17">
        <v>4.5199999999999997E-2</v>
      </c>
      <c r="D610" s="17">
        <v>4.4200000000000003E-2</v>
      </c>
      <c r="E610" s="18">
        <v>619.92999999999995</v>
      </c>
      <c r="F610" s="19">
        <f t="shared" si="122"/>
        <v>2.3350696666666662</v>
      </c>
      <c r="G610" s="19">
        <f t="shared" si="123"/>
        <v>2.2834088333333331</v>
      </c>
      <c r="H610" s="18">
        <f t="shared" si="124"/>
        <v>-5.1660833333333045E-2</v>
      </c>
      <c r="I610" s="18">
        <f t="shared" si="125"/>
        <v>28.020835999999996</v>
      </c>
      <c r="J610" s="18">
        <f t="shared" si="125"/>
        <v>27.400905999999999</v>
      </c>
      <c r="K610" s="18">
        <f t="shared" si="126"/>
        <v>-0.61992999999999654</v>
      </c>
    </row>
    <row r="611" spans="1:11" x14ac:dyDescent="0.25">
      <c r="A611" s="2" t="s">
        <v>280</v>
      </c>
      <c r="B611" s="2">
        <v>134600</v>
      </c>
      <c r="C611" s="17">
        <v>4.4600000000000001E-2</v>
      </c>
      <c r="D611" s="17">
        <v>4.3400000000000001E-2</v>
      </c>
      <c r="E611" s="18">
        <v>271849.13</v>
      </c>
      <c r="F611" s="19">
        <f t="shared" si="122"/>
        <v>1010.3725998333334</v>
      </c>
      <c r="G611" s="19">
        <f t="shared" si="123"/>
        <v>983.18768683333337</v>
      </c>
      <c r="H611" s="18">
        <f t="shared" si="124"/>
        <v>-27.184913000000051</v>
      </c>
      <c r="I611" s="18">
        <f t="shared" si="125"/>
        <v>12124.471198000001</v>
      </c>
      <c r="J611" s="18">
        <f t="shared" si="125"/>
        <v>11798.252242</v>
      </c>
      <c r="K611" s="18">
        <f t="shared" si="126"/>
        <v>-326.21895600000062</v>
      </c>
    </row>
    <row r="612" spans="1:11" x14ac:dyDescent="0.25">
      <c r="A612" s="2" t="s">
        <v>281</v>
      </c>
      <c r="B612" s="2">
        <v>134600</v>
      </c>
      <c r="C612" s="17">
        <v>4.6899999999999997E-2</v>
      </c>
      <c r="D612" s="17">
        <v>4.58E-2</v>
      </c>
      <c r="E612" s="18">
        <v>44121.83</v>
      </c>
      <c r="F612" s="19">
        <f t="shared" si="122"/>
        <v>172.44281891666665</v>
      </c>
      <c r="G612" s="19">
        <f t="shared" si="123"/>
        <v>168.39831783333332</v>
      </c>
      <c r="H612" s="18">
        <f t="shared" si="124"/>
        <v>-4.0445010833333299</v>
      </c>
      <c r="I612" s="18">
        <f t="shared" si="125"/>
        <v>2069.3138269999999</v>
      </c>
      <c r="J612" s="18">
        <f t="shared" si="125"/>
        <v>2020.779814</v>
      </c>
      <c r="K612" s="18">
        <f t="shared" si="126"/>
        <v>-48.534012999999959</v>
      </c>
    </row>
    <row r="613" spans="1:11" x14ac:dyDescent="0.25">
      <c r="A613" s="2" t="s">
        <v>282</v>
      </c>
      <c r="B613" s="2">
        <v>134600</v>
      </c>
      <c r="C613" s="17">
        <v>4.5100000000000001E-2</v>
      </c>
      <c r="D613" s="17">
        <v>4.4200000000000003E-2</v>
      </c>
      <c r="E613" s="18">
        <v>487.55</v>
      </c>
      <c r="F613" s="19">
        <f t="shared" si="122"/>
        <v>1.8323754166666666</v>
      </c>
      <c r="G613" s="19">
        <f t="shared" si="123"/>
        <v>1.7958091666666667</v>
      </c>
      <c r="H613" s="18">
        <f t="shared" si="124"/>
        <v>-3.6566249999999911E-2</v>
      </c>
      <c r="I613" s="18">
        <f t="shared" si="125"/>
        <v>21.988505</v>
      </c>
      <c r="J613" s="18">
        <f t="shared" si="125"/>
        <v>21.549710000000001</v>
      </c>
      <c r="K613" s="18">
        <f t="shared" si="126"/>
        <v>-0.43879499999999894</v>
      </c>
    </row>
    <row r="614" spans="1:11" x14ac:dyDescent="0.25">
      <c r="A614" s="7" t="s">
        <v>283</v>
      </c>
      <c r="C614" s="17"/>
      <c r="D614" s="17"/>
      <c r="E614" s="20">
        <f>SUBTOTAL(9,E608:E613)</f>
        <v>786852.03</v>
      </c>
      <c r="F614" s="20">
        <f t="shared" ref="F614:K614" si="127">SUBTOTAL(9,F608:F613)</f>
        <v>2891.08162975</v>
      </c>
      <c r="G614" s="20">
        <f t="shared" si="127"/>
        <v>2863.6787684999999</v>
      </c>
      <c r="H614" s="20">
        <f t="shared" si="127"/>
        <v>-27.402861249999926</v>
      </c>
      <c r="I614" s="20">
        <f t="shared" si="127"/>
        <v>34692.979556999999</v>
      </c>
      <c r="J614" s="20">
        <f t="shared" si="127"/>
        <v>34364.145222000006</v>
      </c>
      <c r="K614" s="20">
        <f t="shared" si="127"/>
        <v>-328.8343349999974</v>
      </c>
    </row>
    <row r="617" spans="1:11" x14ac:dyDescent="0.25">
      <c r="A617" s="7" t="s">
        <v>284</v>
      </c>
      <c r="E617" s="47">
        <f>SUBTOTAL(9,E571:E614)</f>
        <v>31817607.060000002</v>
      </c>
      <c r="F617" s="47">
        <f t="shared" ref="F617:K617" si="128">SUBTOTAL(9,F571:F614)</f>
        <v>121499.58246399998</v>
      </c>
      <c r="G617" s="47">
        <f t="shared" si="128"/>
        <v>120199.85196724998</v>
      </c>
      <c r="H617" s="47">
        <f t="shared" si="128"/>
        <v>-1299.7304967499979</v>
      </c>
      <c r="I617" s="47">
        <f t="shared" si="128"/>
        <v>1457994.9895680004</v>
      </c>
      <c r="J617" s="47">
        <f t="shared" si="128"/>
        <v>1442398.2236070002</v>
      </c>
      <c r="K617" s="47">
        <f t="shared" si="128"/>
        <v>-15596.765960999985</v>
      </c>
    </row>
    <row r="619" spans="1:11" x14ac:dyDescent="0.25">
      <c r="A619" s="7" t="s">
        <v>285</v>
      </c>
    </row>
    <row r="620" spans="1:11" x14ac:dyDescent="0.25">
      <c r="A620" s="7"/>
    </row>
    <row r="621" spans="1:11" x14ac:dyDescent="0.25">
      <c r="A621" s="7" t="s">
        <v>217</v>
      </c>
    </row>
    <row r="622" spans="1:11" x14ac:dyDescent="0.25">
      <c r="A622" s="2" t="s">
        <v>841</v>
      </c>
      <c r="B622" s="2">
        <v>134400</v>
      </c>
      <c r="C622" s="17">
        <v>4.1300000000000003E-2</v>
      </c>
      <c r="D622" s="17">
        <v>4.1700000000000001E-2</v>
      </c>
      <c r="E622" s="18">
        <v>707116.36</v>
      </c>
      <c r="F622" s="19">
        <f>E622*C622/12</f>
        <v>2433.6588056666669</v>
      </c>
      <c r="G622" s="19">
        <f>+E622*D622/12</f>
        <v>2457.229351</v>
      </c>
      <c r="H622" s="18">
        <f>+G622-F622</f>
        <v>23.57054533333303</v>
      </c>
      <c r="I622" s="18">
        <f>+F622*12</f>
        <v>29203.905668000003</v>
      </c>
      <c r="J622" s="18">
        <f>+G622*12</f>
        <v>29486.752211999999</v>
      </c>
      <c r="K622" s="18">
        <f>+J622-I622</f>
        <v>282.84654399999636</v>
      </c>
    </row>
    <row r="623" spans="1:11" x14ac:dyDescent="0.25">
      <c r="A623" s="2" t="s">
        <v>286</v>
      </c>
      <c r="B623" s="2">
        <v>134400</v>
      </c>
      <c r="C623" s="17">
        <v>4.2099999999999999E-2</v>
      </c>
      <c r="D623" s="17">
        <v>4.1700000000000001E-2</v>
      </c>
      <c r="E623" s="18">
        <v>397752.94</v>
      </c>
      <c r="F623" s="19">
        <f>E623*C623/12</f>
        <v>1395.4498978333334</v>
      </c>
      <c r="G623" s="19">
        <f>+E623*D623/12</f>
        <v>1382.1914665000002</v>
      </c>
      <c r="H623" s="18">
        <f>+G623-F623</f>
        <v>-13.258431333333192</v>
      </c>
      <c r="I623" s="18">
        <f>+F623*12</f>
        <v>16745.398774000001</v>
      </c>
      <c r="J623" s="18">
        <f>+G623*12</f>
        <v>16586.297598000001</v>
      </c>
      <c r="K623" s="18">
        <f>+J623-I623</f>
        <v>-159.10117600000012</v>
      </c>
    </row>
    <row r="624" spans="1:11" x14ac:dyDescent="0.25">
      <c r="A624" s="7" t="s">
        <v>233</v>
      </c>
      <c r="C624" s="17"/>
      <c r="D624" s="17"/>
      <c r="E624" s="20">
        <f>SUBTOTAL(9,E622:E623)</f>
        <v>1104869.3</v>
      </c>
      <c r="F624" s="20">
        <f t="shared" ref="F624:K624" si="129">SUBTOTAL(9,F622:F623)</f>
        <v>3829.1087035</v>
      </c>
      <c r="G624" s="20">
        <f t="shared" si="129"/>
        <v>3839.4208175000003</v>
      </c>
      <c r="H624" s="20">
        <f t="shared" si="129"/>
        <v>10.312113999999838</v>
      </c>
      <c r="I624" s="20">
        <f t="shared" si="129"/>
        <v>45949.304442000008</v>
      </c>
      <c r="J624" s="20">
        <f t="shared" si="129"/>
        <v>46073.049809999997</v>
      </c>
      <c r="K624" s="20">
        <f t="shared" si="129"/>
        <v>123.74536799999623</v>
      </c>
    </row>
    <row r="625" spans="1:11" x14ac:dyDescent="0.25">
      <c r="C625" s="17"/>
      <c r="D625" s="17"/>
      <c r="E625" s="18"/>
      <c r="F625" s="19"/>
      <c r="G625" s="19"/>
      <c r="H625" s="18"/>
      <c r="I625" s="18"/>
      <c r="J625" s="18"/>
      <c r="K625" s="18"/>
    </row>
    <row r="626" spans="1:11" x14ac:dyDescent="0.25">
      <c r="C626" s="17"/>
      <c r="D626" s="17"/>
      <c r="E626" s="18"/>
      <c r="F626" s="19"/>
      <c r="G626" s="19"/>
      <c r="H626" s="18"/>
      <c r="I626" s="18"/>
      <c r="J626" s="18"/>
      <c r="K626" s="18"/>
    </row>
    <row r="627" spans="1:11" x14ac:dyDescent="0.25">
      <c r="A627" s="7" t="s">
        <v>288</v>
      </c>
      <c r="C627" s="17"/>
      <c r="D627" s="17"/>
      <c r="E627" s="24">
        <f>SUBTOTAL(9,E622:E623)</f>
        <v>1104869.3</v>
      </c>
      <c r="F627" s="24">
        <f t="shared" ref="F627:K627" si="130">SUBTOTAL(9,F622:F623)</f>
        <v>3829.1087035</v>
      </c>
      <c r="G627" s="24">
        <f t="shared" si="130"/>
        <v>3839.4208175000003</v>
      </c>
      <c r="H627" s="24">
        <f t="shared" si="130"/>
        <v>10.312113999999838</v>
      </c>
      <c r="I627" s="24">
        <f t="shared" si="130"/>
        <v>45949.304442000008</v>
      </c>
      <c r="J627" s="24">
        <f t="shared" si="130"/>
        <v>46073.049809999997</v>
      </c>
      <c r="K627" s="24">
        <f t="shared" si="130"/>
        <v>123.74536799999623</v>
      </c>
    </row>
    <row r="628" spans="1:11" x14ac:dyDescent="0.25">
      <c r="C628" s="17"/>
      <c r="D628" s="17"/>
      <c r="E628" s="18"/>
      <c r="F628" s="19"/>
      <c r="G628" s="19"/>
      <c r="H628" s="18"/>
      <c r="I628" s="18"/>
      <c r="J628" s="18"/>
      <c r="K628" s="18"/>
    </row>
    <row r="629" spans="1:11" x14ac:dyDescent="0.25">
      <c r="A629" s="7" t="s">
        <v>289</v>
      </c>
      <c r="C629" s="17"/>
      <c r="D629" s="17"/>
      <c r="E629" s="18"/>
      <c r="F629" s="19"/>
      <c r="G629" s="19"/>
      <c r="H629" s="18"/>
      <c r="I629" s="18"/>
      <c r="J629" s="18"/>
      <c r="K629" s="18"/>
    </row>
    <row r="630" spans="1:11" x14ac:dyDescent="0.25">
      <c r="A630" s="2" t="s">
        <v>843</v>
      </c>
      <c r="B630" s="2">
        <v>135010</v>
      </c>
      <c r="C630" s="17">
        <v>9.4999999999999998E-3</v>
      </c>
      <c r="D630" s="17">
        <v>9.5999999999999992E-3</v>
      </c>
      <c r="E630" s="18">
        <v>41038916.679999992</v>
      </c>
      <c r="F630" s="19">
        <f t="shared" ref="F630:F668" si="131">E630*C630/12</f>
        <v>32489.142371666661</v>
      </c>
      <c r="G630" s="19">
        <f t="shared" ref="G630:G668" si="132">+E630*D630/12</f>
        <v>32831.133343999994</v>
      </c>
      <c r="H630" s="18">
        <f t="shared" ref="H630:H668" si="133">+G630-F630</f>
        <v>341.99097233333305</v>
      </c>
      <c r="I630" s="18">
        <f t="shared" ref="I630:J668" si="134">+F630*12</f>
        <v>389869.70845999994</v>
      </c>
      <c r="J630" s="18">
        <f t="shared" si="134"/>
        <v>393973.6001279999</v>
      </c>
      <c r="K630" s="18">
        <f t="shared" ref="K630:K668" si="135">+J630-I630</f>
        <v>4103.8916679999675</v>
      </c>
    </row>
    <row r="631" spans="1:11" x14ac:dyDescent="0.25">
      <c r="A631" s="2" t="s">
        <v>844</v>
      </c>
      <c r="B631" s="2">
        <v>135010</v>
      </c>
      <c r="C631" s="17">
        <v>9.4999999999999998E-3</v>
      </c>
      <c r="D631" s="17">
        <v>9.5999999999999992E-3</v>
      </c>
      <c r="E631" s="18">
        <v>439.53</v>
      </c>
      <c r="F631" s="19">
        <f t="shared" si="131"/>
        <v>0.34796125</v>
      </c>
      <c r="G631" s="19">
        <f t="shared" si="132"/>
        <v>0.35162399999999994</v>
      </c>
      <c r="H631" s="18">
        <f t="shared" si="133"/>
        <v>3.6627499999999369E-3</v>
      </c>
      <c r="I631" s="18">
        <f t="shared" si="134"/>
        <v>4.175535</v>
      </c>
      <c r="J631" s="18">
        <f t="shared" si="134"/>
        <v>4.2194879999999992</v>
      </c>
      <c r="K631" s="18">
        <f t="shared" si="135"/>
        <v>4.3952999999999243E-2</v>
      </c>
    </row>
    <row r="632" spans="1:11" x14ac:dyDescent="0.25">
      <c r="A632" s="2" t="s">
        <v>845</v>
      </c>
      <c r="B632" s="2">
        <v>135010</v>
      </c>
      <c r="C632" s="17">
        <v>9.4999999999999998E-3</v>
      </c>
      <c r="D632" s="17">
        <v>9.5999999999999992E-3</v>
      </c>
      <c r="E632" s="18">
        <v>2249486.5299999998</v>
      </c>
      <c r="F632" s="19">
        <f t="shared" si="131"/>
        <v>1780.8435029166665</v>
      </c>
      <c r="G632" s="19">
        <f t="shared" si="132"/>
        <v>1799.5892239999996</v>
      </c>
      <c r="H632" s="18">
        <f t="shared" si="133"/>
        <v>18.745721083333137</v>
      </c>
      <c r="I632" s="18">
        <f t="shared" si="134"/>
        <v>21370.122034999997</v>
      </c>
      <c r="J632" s="18">
        <f t="shared" si="134"/>
        <v>21595.070687999996</v>
      </c>
      <c r="K632" s="18">
        <f t="shared" si="135"/>
        <v>224.94865299999947</v>
      </c>
    </row>
    <row r="633" spans="1:11" x14ac:dyDescent="0.25">
      <c r="A633" s="2" t="s">
        <v>290</v>
      </c>
      <c r="B633" s="2">
        <v>135010</v>
      </c>
      <c r="C633" s="17">
        <v>1.0200000000000001E-2</v>
      </c>
      <c r="D633" s="17">
        <v>9.5999999999999992E-3</v>
      </c>
      <c r="E633" s="18">
        <v>653945.04</v>
      </c>
      <c r="F633" s="19">
        <f t="shared" si="131"/>
        <v>555.85328400000014</v>
      </c>
      <c r="G633" s="19">
        <f t="shared" si="132"/>
        <v>523.15603199999998</v>
      </c>
      <c r="H633" s="18">
        <f t="shared" si="133"/>
        <v>-32.697252000000162</v>
      </c>
      <c r="I633" s="18">
        <f t="shared" si="134"/>
        <v>6670.2394080000013</v>
      </c>
      <c r="J633" s="18">
        <f t="shared" si="134"/>
        <v>6277.8723840000002</v>
      </c>
      <c r="K633" s="18">
        <f t="shared" si="135"/>
        <v>-392.36702400000104</v>
      </c>
    </row>
    <row r="634" spans="1:11" x14ac:dyDescent="0.25">
      <c r="A634" s="2" t="s">
        <v>291</v>
      </c>
      <c r="B634" s="2">
        <v>135010</v>
      </c>
      <c r="C634" s="17">
        <v>1.0200000000000001E-2</v>
      </c>
      <c r="D634" s="17">
        <v>9.5999999999999992E-3</v>
      </c>
      <c r="E634" s="18">
        <v>8017402.8400000008</v>
      </c>
      <c r="F634" s="19">
        <f t="shared" si="131"/>
        <v>6814.7924140000005</v>
      </c>
      <c r="G634" s="19">
        <f t="shared" si="132"/>
        <v>6413.9222719999998</v>
      </c>
      <c r="H634" s="18">
        <f t="shared" si="133"/>
        <v>-400.87014200000067</v>
      </c>
      <c r="I634" s="18">
        <f t="shared" si="134"/>
        <v>81777.508968000009</v>
      </c>
      <c r="J634" s="18">
        <f t="shared" si="134"/>
        <v>76967.067263999998</v>
      </c>
      <c r="K634" s="18">
        <f t="shared" si="135"/>
        <v>-4810.4417040000117</v>
      </c>
    </row>
    <row r="635" spans="1:11" x14ac:dyDescent="0.25">
      <c r="A635" s="2" t="s">
        <v>846</v>
      </c>
      <c r="B635" s="2">
        <v>135210</v>
      </c>
      <c r="C635" s="17">
        <v>1.89E-2</v>
      </c>
      <c r="D635" s="17">
        <v>1.89E-2</v>
      </c>
      <c r="E635" s="18">
        <v>49917879.400000006</v>
      </c>
      <c r="F635" s="19">
        <f t="shared" si="131"/>
        <v>78620.660055</v>
      </c>
      <c r="G635" s="19">
        <f t="shared" si="132"/>
        <v>78620.660055</v>
      </c>
      <c r="H635" s="18">
        <f t="shared" si="133"/>
        <v>0</v>
      </c>
      <c r="I635" s="18">
        <f t="shared" si="134"/>
        <v>943447.92066000006</v>
      </c>
      <c r="J635" s="18">
        <f t="shared" si="134"/>
        <v>943447.92066000006</v>
      </c>
      <c r="K635" s="18">
        <f t="shared" si="135"/>
        <v>0</v>
      </c>
    </row>
    <row r="636" spans="1:11" x14ac:dyDescent="0.25">
      <c r="A636" s="2" t="s">
        <v>847</v>
      </c>
      <c r="B636" s="2">
        <v>135210</v>
      </c>
      <c r="C636" s="17">
        <v>1.89E-2</v>
      </c>
      <c r="D636" s="17">
        <v>1.89E-2</v>
      </c>
      <c r="E636" s="18">
        <v>1321747.2000000002</v>
      </c>
      <c r="F636" s="19">
        <f t="shared" si="131"/>
        <v>2081.7518400000004</v>
      </c>
      <c r="G636" s="19">
        <f t="shared" si="132"/>
        <v>2081.7518400000004</v>
      </c>
      <c r="H636" s="18">
        <f t="shared" si="133"/>
        <v>0</v>
      </c>
      <c r="I636" s="18">
        <f t="shared" si="134"/>
        <v>24981.022080000002</v>
      </c>
      <c r="J636" s="18">
        <f t="shared" si="134"/>
        <v>24981.022080000002</v>
      </c>
      <c r="K636" s="18">
        <f t="shared" si="135"/>
        <v>0</v>
      </c>
    </row>
    <row r="637" spans="1:11" x14ac:dyDescent="0.25">
      <c r="A637" s="2" t="s">
        <v>848</v>
      </c>
      <c r="B637" s="2">
        <v>135210</v>
      </c>
      <c r="C637" s="17">
        <v>1.89E-2</v>
      </c>
      <c r="D637" s="17">
        <v>1.89E-2</v>
      </c>
      <c r="E637" s="18">
        <v>5202439.9499999993</v>
      </c>
      <c r="F637" s="19">
        <f t="shared" si="131"/>
        <v>8193.8429212499996</v>
      </c>
      <c r="G637" s="19">
        <f t="shared" si="132"/>
        <v>8193.8429212499996</v>
      </c>
      <c r="H637" s="18">
        <f t="shared" si="133"/>
        <v>0</v>
      </c>
      <c r="I637" s="18">
        <f t="shared" si="134"/>
        <v>98326.115055000002</v>
      </c>
      <c r="J637" s="18">
        <f t="shared" si="134"/>
        <v>98326.115055000002</v>
      </c>
      <c r="K637" s="18">
        <f t="shared" si="135"/>
        <v>0</v>
      </c>
    </row>
    <row r="638" spans="1:11" x14ac:dyDescent="0.25">
      <c r="A638" s="2" t="s">
        <v>292</v>
      </c>
      <c r="B638" s="2">
        <v>135210</v>
      </c>
      <c r="C638" s="17">
        <v>1.5599999999999999E-2</v>
      </c>
      <c r="D638" s="17">
        <v>1.89E-2</v>
      </c>
      <c r="E638" s="18">
        <v>8901907.9100000001</v>
      </c>
      <c r="F638" s="19">
        <f t="shared" si="131"/>
        <v>11572.480282999999</v>
      </c>
      <c r="G638" s="19">
        <f t="shared" si="132"/>
        <v>14020.50495825</v>
      </c>
      <c r="H638" s="18">
        <f t="shared" si="133"/>
        <v>2448.0246752500007</v>
      </c>
      <c r="I638" s="18">
        <f t="shared" si="134"/>
        <v>138869.76339599999</v>
      </c>
      <c r="J638" s="18">
        <f t="shared" si="134"/>
        <v>168246.059499</v>
      </c>
      <c r="K638" s="18">
        <f t="shared" si="135"/>
        <v>29376.296103000001</v>
      </c>
    </row>
    <row r="639" spans="1:11" x14ac:dyDescent="0.25">
      <c r="A639" s="2" t="s">
        <v>293</v>
      </c>
      <c r="B639" s="2">
        <v>135210</v>
      </c>
      <c r="C639" s="17">
        <v>1.5599999999999999E-2</v>
      </c>
      <c r="D639" s="17">
        <v>1.89E-2</v>
      </c>
      <c r="E639" s="18">
        <v>10376308.450000001</v>
      </c>
      <c r="F639" s="19">
        <f t="shared" si="131"/>
        <v>13489.200985000001</v>
      </c>
      <c r="G639" s="19">
        <f t="shared" si="132"/>
        <v>16342.685808750002</v>
      </c>
      <c r="H639" s="18">
        <f t="shared" si="133"/>
        <v>2853.4848237500009</v>
      </c>
      <c r="I639" s="18">
        <f t="shared" si="134"/>
        <v>161870.41182000001</v>
      </c>
      <c r="J639" s="18">
        <f t="shared" si="134"/>
        <v>196112.22970500003</v>
      </c>
      <c r="K639" s="18">
        <f t="shared" si="135"/>
        <v>34241.817885000026</v>
      </c>
    </row>
    <row r="640" spans="1:11" x14ac:dyDescent="0.25">
      <c r="A640" s="2" t="s">
        <v>294</v>
      </c>
      <c r="B640" s="2">
        <v>135210</v>
      </c>
      <c r="C640" s="17">
        <v>1.5599999999999999E-2</v>
      </c>
      <c r="D640" s="17">
        <v>1.89E-2</v>
      </c>
      <c r="E640" s="18">
        <v>222958.59</v>
      </c>
      <c r="F640" s="19">
        <f t="shared" si="131"/>
        <v>289.84616699999998</v>
      </c>
      <c r="G640" s="19">
        <f t="shared" si="132"/>
        <v>351.15977924999999</v>
      </c>
      <c r="H640" s="18">
        <f t="shared" si="133"/>
        <v>61.313612250000006</v>
      </c>
      <c r="I640" s="18">
        <f t="shared" si="134"/>
        <v>3478.154004</v>
      </c>
      <c r="J640" s="18">
        <f t="shared" si="134"/>
        <v>4213.9173510000001</v>
      </c>
      <c r="K640" s="18">
        <f t="shared" si="135"/>
        <v>735.76334700000007</v>
      </c>
    </row>
    <row r="641" spans="1:11" x14ac:dyDescent="0.25">
      <c r="A641" s="2" t="s">
        <v>849</v>
      </c>
      <c r="B641" s="2">
        <v>135220</v>
      </c>
      <c r="C641" s="17">
        <v>2.2100000000000002E-2</v>
      </c>
      <c r="D641" s="17">
        <v>2.2100000000000002E-2</v>
      </c>
      <c r="E641" s="18">
        <v>4292120.1099999994</v>
      </c>
      <c r="F641" s="19">
        <f t="shared" si="131"/>
        <v>7904.6545359166666</v>
      </c>
      <c r="G641" s="19">
        <f t="shared" si="132"/>
        <v>7904.6545359166666</v>
      </c>
      <c r="H641" s="18">
        <f t="shared" si="133"/>
        <v>0</v>
      </c>
      <c r="I641" s="18">
        <f t="shared" si="134"/>
        <v>94855.854431</v>
      </c>
      <c r="J641" s="18">
        <f t="shared" si="134"/>
        <v>94855.854431</v>
      </c>
      <c r="K641" s="18">
        <f t="shared" si="135"/>
        <v>0</v>
      </c>
    </row>
    <row r="642" spans="1:11" x14ac:dyDescent="0.25">
      <c r="A642" s="2" t="s">
        <v>295</v>
      </c>
      <c r="B642" s="2">
        <v>135220</v>
      </c>
      <c r="C642" s="17">
        <v>1.9200000000000002E-2</v>
      </c>
      <c r="D642" s="17">
        <v>2.2100000000000002E-2</v>
      </c>
      <c r="E642" s="18">
        <v>30629.84</v>
      </c>
      <c r="F642" s="19">
        <f t="shared" si="131"/>
        <v>49.007744000000002</v>
      </c>
      <c r="G642" s="19">
        <f t="shared" si="132"/>
        <v>56.409955333333336</v>
      </c>
      <c r="H642" s="18">
        <f t="shared" si="133"/>
        <v>7.4022113333333337</v>
      </c>
      <c r="I642" s="18">
        <f t="shared" si="134"/>
        <v>588.09292800000003</v>
      </c>
      <c r="J642" s="18">
        <f t="shared" si="134"/>
        <v>676.91946400000006</v>
      </c>
      <c r="K642" s="18">
        <f t="shared" si="135"/>
        <v>88.826536000000033</v>
      </c>
    </row>
    <row r="643" spans="1:11" x14ac:dyDescent="0.25">
      <c r="A643" s="2" t="s">
        <v>850</v>
      </c>
      <c r="B643" s="2">
        <v>135310</v>
      </c>
      <c r="C643" s="17">
        <v>1.7899999999999999E-2</v>
      </c>
      <c r="D643" s="17">
        <v>1.8800000000000001E-2</v>
      </c>
      <c r="E643" s="18">
        <v>472818042.87999988</v>
      </c>
      <c r="F643" s="19">
        <f t="shared" si="131"/>
        <v>705286.91396266641</v>
      </c>
      <c r="G643" s="19">
        <f t="shared" si="132"/>
        <v>740748.26717866643</v>
      </c>
      <c r="H643" s="18">
        <f t="shared" si="133"/>
        <v>35461.353216000018</v>
      </c>
      <c r="I643" s="18">
        <f t="shared" si="134"/>
        <v>8463442.9675519969</v>
      </c>
      <c r="J643" s="18">
        <f t="shared" si="134"/>
        <v>8888979.2061439976</v>
      </c>
      <c r="K643" s="18">
        <f t="shared" si="135"/>
        <v>425536.23859200068</v>
      </c>
    </row>
    <row r="644" spans="1:11" x14ac:dyDescent="0.25">
      <c r="A644" s="2" t="s">
        <v>851</v>
      </c>
      <c r="B644" s="2">
        <v>135310</v>
      </c>
      <c r="C644" s="17">
        <v>1.7899999999999999E-2</v>
      </c>
      <c r="D644" s="17">
        <v>1.8800000000000001E-2</v>
      </c>
      <c r="E644" s="18">
        <v>40951587.129999995</v>
      </c>
      <c r="F644" s="19">
        <f t="shared" si="131"/>
        <v>61086.117468916658</v>
      </c>
      <c r="G644" s="19">
        <f t="shared" si="132"/>
        <v>64157.486503666667</v>
      </c>
      <c r="H644" s="18">
        <f t="shared" si="133"/>
        <v>3071.3690347500087</v>
      </c>
      <c r="I644" s="18">
        <f t="shared" si="134"/>
        <v>733033.40962699987</v>
      </c>
      <c r="J644" s="18">
        <f t="shared" si="134"/>
        <v>769889.83804399997</v>
      </c>
      <c r="K644" s="18">
        <f t="shared" si="135"/>
        <v>36856.428417000105</v>
      </c>
    </row>
    <row r="645" spans="1:11" x14ac:dyDescent="0.25">
      <c r="A645" s="2" t="s">
        <v>296</v>
      </c>
      <c r="B645" s="2">
        <v>135310</v>
      </c>
      <c r="C645" s="17">
        <v>1.9700000000000002E-2</v>
      </c>
      <c r="D645" s="17">
        <v>1.8800000000000001E-2</v>
      </c>
      <c r="E645" s="18">
        <v>20418074.189999994</v>
      </c>
      <c r="F645" s="19">
        <f t="shared" si="131"/>
        <v>33519.671795249997</v>
      </c>
      <c r="G645" s="19">
        <f t="shared" si="132"/>
        <v>31988.31623099999</v>
      </c>
      <c r="H645" s="18">
        <f t="shared" si="133"/>
        <v>-1531.3555642500069</v>
      </c>
      <c r="I645" s="18">
        <f t="shared" si="134"/>
        <v>402236.06154299993</v>
      </c>
      <c r="J645" s="18">
        <f t="shared" si="134"/>
        <v>383859.79477199988</v>
      </c>
      <c r="K645" s="18">
        <f t="shared" si="135"/>
        <v>-18376.266771000053</v>
      </c>
    </row>
    <row r="646" spans="1:11" x14ac:dyDescent="0.25">
      <c r="A646" s="2" t="s">
        <v>297</v>
      </c>
      <c r="B646" s="2">
        <v>135310</v>
      </c>
      <c r="C646" s="17">
        <v>1.9700000000000002E-2</v>
      </c>
      <c r="D646" s="17">
        <v>1.8800000000000001E-2</v>
      </c>
      <c r="E646" s="18">
        <v>261128786.72999996</v>
      </c>
      <c r="F646" s="19">
        <f t="shared" si="131"/>
        <v>428686.42488175002</v>
      </c>
      <c r="G646" s="19">
        <f t="shared" si="132"/>
        <v>409101.765877</v>
      </c>
      <c r="H646" s="18">
        <f t="shared" si="133"/>
        <v>-19584.659004750021</v>
      </c>
      <c r="I646" s="18">
        <f t="shared" si="134"/>
        <v>5144237.0985810002</v>
      </c>
      <c r="J646" s="18">
        <f t="shared" si="134"/>
        <v>4909221.1905239997</v>
      </c>
      <c r="K646" s="18">
        <f t="shared" si="135"/>
        <v>-235015.90805700049</v>
      </c>
    </row>
    <row r="647" spans="1:11" x14ac:dyDescent="0.25">
      <c r="A647" s="2" t="s">
        <v>298</v>
      </c>
      <c r="B647" s="2">
        <v>135310</v>
      </c>
      <c r="C647" s="17">
        <v>1.9700000000000002E-2</v>
      </c>
      <c r="D647" s="17">
        <v>1.8800000000000001E-2</v>
      </c>
      <c r="E647" s="18">
        <v>3425003.9899999998</v>
      </c>
      <c r="F647" s="19">
        <f t="shared" si="131"/>
        <v>5622.7148835833332</v>
      </c>
      <c r="G647" s="19">
        <f t="shared" si="132"/>
        <v>5365.8395843333337</v>
      </c>
      <c r="H647" s="18">
        <f t="shared" si="133"/>
        <v>-256.87529924999944</v>
      </c>
      <c r="I647" s="18">
        <f t="shared" si="134"/>
        <v>67472.578603000002</v>
      </c>
      <c r="J647" s="18">
        <f t="shared" si="134"/>
        <v>64390.075012000001</v>
      </c>
      <c r="K647" s="18">
        <f t="shared" si="135"/>
        <v>-3082.5035910000006</v>
      </c>
    </row>
    <row r="648" spans="1:11" x14ac:dyDescent="0.25">
      <c r="A648" s="2" t="s">
        <v>299</v>
      </c>
      <c r="B648" s="2">
        <v>135310</v>
      </c>
      <c r="C648" s="17">
        <v>1.9700000000000002E-2</v>
      </c>
      <c r="D648" s="17">
        <v>1.8800000000000001E-2</v>
      </c>
      <c r="E648" s="18">
        <v>0</v>
      </c>
      <c r="F648" s="19">
        <f t="shared" si="131"/>
        <v>0</v>
      </c>
      <c r="G648" s="19">
        <f t="shared" si="132"/>
        <v>0</v>
      </c>
      <c r="H648" s="18">
        <f t="shared" si="133"/>
        <v>0</v>
      </c>
      <c r="I648" s="18">
        <f t="shared" si="134"/>
        <v>0</v>
      </c>
      <c r="J648" s="18">
        <f t="shared" si="134"/>
        <v>0</v>
      </c>
      <c r="K648" s="18">
        <f t="shared" si="135"/>
        <v>0</v>
      </c>
    </row>
    <row r="649" spans="1:11" x14ac:dyDescent="0.25">
      <c r="A649" s="2" t="s">
        <v>852</v>
      </c>
      <c r="B649" s="2">
        <v>135320</v>
      </c>
      <c r="C649" s="17">
        <v>4.4699999999999997E-2</v>
      </c>
      <c r="D649" s="17">
        <v>4.7699999999999999E-2</v>
      </c>
      <c r="E649" s="18">
        <v>26662</v>
      </c>
      <c r="F649" s="19">
        <f t="shared" si="131"/>
        <v>99.315949999999987</v>
      </c>
      <c r="G649" s="19">
        <f t="shared" si="132"/>
        <v>105.98145</v>
      </c>
      <c r="H649" s="18">
        <f t="shared" si="133"/>
        <v>6.6655000000000086</v>
      </c>
      <c r="I649" s="18">
        <f t="shared" si="134"/>
        <v>1191.7913999999998</v>
      </c>
      <c r="J649" s="18">
        <f t="shared" si="134"/>
        <v>1271.7773999999999</v>
      </c>
      <c r="K649" s="18">
        <f t="shared" si="135"/>
        <v>79.986000000000104</v>
      </c>
    </row>
    <row r="650" spans="1:11" x14ac:dyDescent="0.25">
      <c r="A650" s="2" t="s">
        <v>300</v>
      </c>
      <c r="B650" s="2">
        <v>135320</v>
      </c>
      <c r="C650" s="17">
        <v>0</v>
      </c>
      <c r="D650" s="17">
        <v>4.7699999999999999E-2</v>
      </c>
      <c r="E650" s="18">
        <v>0</v>
      </c>
      <c r="F650" s="19">
        <f t="shared" si="131"/>
        <v>0</v>
      </c>
      <c r="G650" s="19">
        <f t="shared" si="132"/>
        <v>0</v>
      </c>
      <c r="H650" s="18">
        <f t="shared" si="133"/>
        <v>0</v>
      </c>
      <c r="I650" s="18">
        <f t="shared" si="134"/>
        <v>0</v>
      </c>
      <c r="J650" s="18">
        <f t="shared" si="134"/>
        <v>0</v>
      </c>
      <c r="K650" s="18">
        <f t="shared" si="135"/>
        <v>0</v>
      </c>
    </row>
    <row r="651" spans="1:11" x14ac:dyDescent="0.25">
      <c r="A651" s="2" t="s">
        <v>853</v>
      </c>
      <c r="B651" s="2">
        <v>135400</v>
      </c>
      <c r="C651" s="17">
        <v>1.8100000000000002E-2</v>
      </c>
      <c r="D651" s="17">
        <v>1.78E-2</v>
      </c>
      <c r="E651" s="18">
        <v>81015767.940000042</v>
      </c>
      <c r="F651" s="19">
        <f t="shared" si="131"/>
        <v>122198.78330950008</v>
      </c>
      <c r="G651" s="19">
        <f t="shared" si="132"/>
        <v>120173.38911100005</v>
      </c>
      <c r="H651" s="18">
        <f t="shared" si="133"/>
        <v>-2025.3941985000274</v>
      </c>
      <c r="I651" s="18">
        <f t="shared" si="134"/>
        <v>1466385.399714001</v>
      </c>
      <c r="J651" s="18">
        <f t="shared" si="134"/>
        <v>1442080.6693320007</v>
      </c>
      <c r="K651" s="18">
        <f t="shared" si="135"/>
        <v>-24304.730382000329</v>
      </c>
    </row>
    <row r="652" spans="1:11" x14ac:dyDescent="0.25">
      <c r="A652" s="2" t="s">
        <v>854</v>
      </c>
      <c r="B652" s="2">
        <v>135400</v>
      </c>
      <c r="C652" s="17">
        <v>1.8100000000000002E-2</v>
      </c>
      <c r="D652" s="17">
        <v>1.78E-2</v>
      </c>
      <c r="E652" s="18">
        <v>7189963.9100000001</v>
      </c>
      <c r="F652" s="19">
        <f t="shared" si="131"/>
        <v>10844.862230916668</v>
      </c>
      <c r="G652" s="19">
        <f t="shared" si="132"/>
        <v>10665.113133166667</v>
      </c>
      <c r="H652" s="18">
        <f t="shared" si="133"/>
        <v>-179.74909775000015</v>
      </c>
      <c r="I652" s="18">
        <f t="shared" si="134"/>
        <v>130138.34677100001</v>
      </c>
      <c r="J652" s="18">
        <f t="shared" si="134"/>
        <v>127981.357598</v>
      </c>
      <c r="K652" s="18">
        <f t="shared" si="135"/>
        <v>-2156.989173000009</v>
      </c>
    </row>
    <row r="653" spans="1:11" x14ac:dyDescent="0.25">
      <c r="A653" s="2" t="s">
        <v>301</v>
      </c>
      <c r="B653" s="2">
        <v>135400</v>
      </c>
      <c r="C653" s="17">
        <v>1.5499999999999998E-2</v>
      </c>
      <c r="D653" s="17">
        <v>1.78E-2</v>
      </c>
      <c r="E653" s="18">
        <v>15023571.51</v>
      </c>
      <c r="F653" s="19">
        <f t="shared" si="131"/>
        <v>19405.446533749997</v>
      </c>
      <c r="G653" s="19">
        <f t="shared" si="132"/>
        <v>22284.964406499999</v>
      </c>
      <c r="H653" s="18">
        <f t="shared" si="133"/>
        <v>2879.5178727500024</v>
      </c>
      <c r="I653" s="18">
        <f t="shared" si="134"/>
        <v>232865.35840499995</v>
      </c>
      <c r="J653" s="18">
        <f t="shared" si="134"/>
        <v>267419.57287799998</v>
      </c>
      <c r="K653" s="18">
        <f t="shared" si="135"/>
        <v>34554.214473000029</v>
      </c>
    </row>
    <row r="654" spans="1:11" x14ac:dyDescent="0.25">
      <c r="A654" s="2" t="s">
        <v>302</v>
      </c>
      <c r="B654" s="2">
        <v>135400</v>
      </c>
      <c r="C654" s="17">
        <v>1.5499999999999998E-2</v>
      </c>
      <c r="D654" s="17">
        <v>1.78E-2</v>
      </c>
      <c r="E654" s="18">
        <v>32925708.830000006</v>
      </c>
      <c r="F654" s="19">
        <f t="shared" si="131"/>
        <v>42529.040572083337</v>
      </c>
      <c r="G654" s="19">
        <f t="shared" si="132"/>
        <v>48839.801431166678</v>
      </c>
      <c r="H654" s="18">
        <f t="shared" si="133"/>
        <v>6310.7608590833406</v>
      </c>
      <c r="I654" s="18">
        <f t="shared" si="134"/>
        <v>510348.48686500004</v>
      </c>
      <c r="J654" s="18">
        <f t="shared" si="134"/>
        <v>586077.61717400013</v>
      </c>
      <c r="K654" s="18">
        <f t="shared" si="135"/>
        <v>75729.130309000087</v>
      </c>
    </row>
    <row r="655" spans="1:11" x14ac:dyDescent="0.25">
      <c r="A655" s="2" t="s">
        <v>855</v>
      </c>
      <c r="B655" s="2">
        <v>135500</v>
      </c>
      <c r="C655" s="17">
        <v>3.5799999999999998E-2</v>
      </c>
      <c r="D655" s="17">
        <v>3.3399999999999999E-2</v>
      </c>
      <c r="E655" s="18">
        <v>717363413.44000006</v>
      </c>
      <c r="F655" s="19">
        <f t="shared" si="131"/>
        <v>2140134.1834293334</v>
      </c>
      <c r="G655" s="19">
        <f t="shared" si="132"/>
        <v>1996661.5007413335</v>
      </c>
      <c r="H655" s="18">
        <f t="shared" si="133"/>
        <v>-143472.68268799991</v>
      </c>
      <c r="I655" s="18">
        <f t="shared" si="134"/>
        <v>25681610.201152001</v>
      </c>
      <c r="J655" s="18">
        <f t="shared" si="134"/>
        <v>23959938.008896001</v>
      </c>
      <c r="K655" s="18">
        <f t="shared" si="135"/>
        <v>-1721672.1922559999</v>
      </c>
    </row>
    <row r="656" spans="1:11" x14ac:dyDescent="0.25">
      <c r="A656" s="2" t="s">
        <v>856</v>
      </c>
      <c r="B656" s="2">
        <v>135500</v>
      </c>
      <c r="C656" s="17">
        <v>3.5799999999999998E-2</v>
      </c>
      <c r="D656" s="17">
        <v>3.3399999999999999E-2</v>
      </c>
      <c r="E656" s="18">
        <v>128751.53</v>
      </c>
      <c r="F656" s="19">
        <f t="shared" si="131"/>
        <v>384.1087311666667</v>
      </c>
      <c r="G656" s="19">
        <f t="shared" si="132"/>
        <v>358.35842516666662</v>
      </c>
      <c r="H656" s="18">
        <f t="shared" si="133"/>
        <v>-25.75030600000008</v>
      </c>
      <c r="I656" s="18">
        <f t="shared" si="134"/>
        <v>4609.3047740000002</v>
      </c>
      <c r="J656" s="18">
        <f t="shared" si="134"/>
        <v>4300.3011019999994</v>
      </c>
      <c r="K656" s="18">
        <f t="shared" si="135"/>
        <v>-309.00367200000073</v>
      </c>
    </row>
    <row r="657" spans="1:11" x14ac:dyDescent="0.25">
      <c r="A657" s="2" t="s">
        <v>857</v>
      </c>
      <c r="B657" s="2">
        <v>135500</v>
      </c>
      <c r="C657" s="17">
        <v>3.5799999999999998E-2</v>
      </c>
      <c r="D657" s="17">
        <v>3.3399999999999999E-2</v>
      </c>
      <c r="E657" s="18">
        <v>24197103.889999997</v>
      </c>
      <c r="F657" s="19">
        <f t="shared" si="131"/>
        <v>72188.026605166655</v>
      </c>
      <c r="G657" s="19">
        <f t="shared" si="132"/>
        <v>67348.605827166655</v>
      </c>
      <c r="H657" s="18">
        <f t="shared" si="133"/>
        <v>-4839.4207779999997</v>
      </c>
      <c r="I657" s="18">
        <f t="shared" si="134"/>
        <v>866256.3192619998</v>
      </c>
      <c r="J657" s="18">
        <f t="shared" si="134"/>
        <v>808183.26992599992</v>
      </c>
      <c r="K657" s="18">
        <f t="shared" si="135"/>
        <v>-58073.04933599988</v>
      </c>
    </row>
    <row r="658" spans="1:11" x14ac:dyDescent="0.25">
      <c r="A658" s="2" t="s">
        <v>303</v>
      </c>
      <c r="B658" s="2">
        <v>135500</v>
      </c>
      <c r="C658" s="17">
        <v>3.0300000000000001E-2</v>
      </c>
      <c r="D658" s="17">
        <v>3.3399999999999999E-2</v>
      </c>
      <c r="E658" s="18">
        <v>14452480.540000001</v>
      </c>
      <c r="F658" s="19">
        <f t="shared" si="131"/>
        <v>36492.513363500002</v>
      </c>
      <c r="G658" s="19">
        <f t="shared" si="132"/>
        <v>40226.070836333332</v>
      </c>
      <c r="H658" s="18">
        <f t="shared" si="133"/>
        <v>3733.5574728333304</v>
      </c>
      <c r="I658" s="18">
        <f t="shared" si="134"/>
        <v>437910.160362</v>
      </c>
      <c r="J658" s="18">
        <f t="shared" si="134"/>
        <v>482712.85003600002</v>
      </c>
      <c r="K658" s="18">
        <f t="shared" si="135"/>
        <v>44802.689674000023</v>
      </c>
    </row>
    <row r="659" spans="1:11" x14ac:dyDescent="0.25">
      <c r="A659" s="2" t="s">
        <v>304</v>
      </c>
      <c r="B659" s="2">
        <v>135500</v>
      </c>
      <c r="C659" s="17">
        <v>3.0300000000000001E-2</v>
      </c>
      <c r="D659" s="17">
        <v>3.3399999999999999E-2</v>
      </c>
      <c r="E659" s="18">
        <v>135219204.77999997</v>
      </c>
      <c r="F659" s="19">
        <f t="shared" si="131"/>
        <v>341428.49206949992</v>
      </c>
      <c r="G659" s="19">
        <f t="shared" si="132"/>
        <v>376360.11997099989</v>
      </c>
      <c r="H659" s="18">
        <f t="shared" si="133"/>
        <v>34931.627901499975</v>
      </c>
      <c r="I659" s="18">
        <f t="shared" si="134"/>
        <v>4097141.904833999</v>
      </c>
      <c r="J659" s="18">
        <f t="shared" si="134"/>
        <v>4516321.4396519987</v>
      </c>
      <c r="K659" s="18">
        <f t="shared" si="135"/>
        <v>419179.53481799969</v>
      </c>
    </row>
    <row r="660" spans="1:11" x14ac:dyDescent="0.25">
      <c r="A660" s="2" t="s">
        <v>858</v>
      </c>
      <c r="B660" s="2">
        <v>135600</v>
      </c>
      <c r="C660" s="17">
        <v>2.4500000000000001E-2</v>
      </c>
      <c r="D660" s="17">
        <v>2.2800000000000001E-2</v>
      </c>
      <c r="E660" s="18">
        <v>80691.329999999987</v>
      </c>
      <c r="F660" s="19">
        <f t="shared" si="131"/>
        <v>164.74479874999997</v>
      </c>
      <c r="G660" s="19">
        <f t="shared" si="132"/>
        <v>153.31352699999999</v>
      </c>
      <c r="H660" s="18">
        <f t="shared" si="133"/>
        <v>-11.431271749999979</v>
      </c>
      <c r="I660" s="18">
        <f t="shared" si="134"/>
        <v>1976.9375849999997</v>
      </c>
      <c r="J660" s="18">
        <f t="shared" si="134"/>
        <v>1839.7623239999998</v>
      </c>
      <c r="K660" s="18">
        <f t="shared" si="135"/>
        <v>-137.17526099999986</v>
      </c>
    </row>
    <row r="661" spans="1:11" x14ac:dyDescent="0.25">
      <c r="A661" s="2" t="s">
        <v>859</v>
      </c>
      <c r="B661" s="2">
        <v>135600</v>
      </c>
      <c r="C661" s="17">
        <v>2.4500000000000001E-2</v>
      </c>
      <c r="D661" s="17">
        <v>2.2800000000000001E-2</v>
      </c>
      <c r="E661" s="18">
        <v>22796538.07</v>
      </c>
      <c r="F661" s="19">
        <f t="shared" si="131"/>
        <v>46542.931892916669</v>
      </c>
      <c r="G661" s="19">
        <f t="shared" si="132"/>
        <v>43313.422333000002</v>
      </c>
      <c r="H661" s="18">
        <f t="shared" si="133"/>
        <v>-3229.5095599166671</v>
      </c>
      <c r="I661" s="18">
        <f t="shared" si="134"/>
        <v>558515.182715</v>
      </c>
      <c r="J661" s="18">
        <f t="shared" si="134"/>
        <v>519761.06799600006</v>
      </c>
      <c r="K661" s="18">
        <f t="shared" si="135"/>
        <v>-38754.114718999946</v>
      </c>
    </row>
    <row r="662" spans="1:11" x14ac:dyDescent="0.25">
      <c r="A662" s="2" t="s">
        <v>860</v>
      </c>
      <c r="B662" s="2">
        <v>135600</v>
      </c>
      <c r="C662" s="17">
        <v>2.4500000000000001E-2</v>
      </c>
      <c r="D662" s="17">
        <v>2.2800000000000001E-2</v>
      </c>
      <c r="E662" s="18">
        <v>305650767.12</v>
      </c>
      <c r="F662" s="19">
        <f t="shared" si="131"/>
        <v>624036.98287000007</v>
      </c>
      <c r="G662" s="19">
        <f t="shared" si="132"/>
        <v>580736.457528</v>
      </c>
      <c r="H662" s="18">
        <f t="shared" si="133"/>
        <v>-43300.525342000066</v>
      </c>
      <c r="I662" s="18">
        <f t="shared" si="134"/>
        <v>7488443.7944400012</v>
      </c>
      <c r="J662" s="18">
        <f t="shared" si="134"/>
        <v>6968837.490336</v>
      </c>
      <c r="K662" s="18">
        <f t="shared" si="135"/>
        <v>-519606.30410400126</v>
      </c>
    </row>
    <row r="663" spans="1:11" x14ac:dyDescent="0.25">
      <c r="A663" s="2" t="s">
        <v>305</v>
      </c>
      <c r="B663" s="2">
        <v>135600</v>
      </c>
      <c r="C663" s="17">
        <v>2.3900000000000001E-2</v>
      </c>
      <c r="D663" s="17">
        <v>2.2800000000000001E-2</v>
      </c>
      <c r="E663" s="18">
        <v>6325709.8599999985</v>
      </c>
      <c r="F663" s="19">
        <f t="shared" si="131"/>
        <v>12598.705471166664</v>
      </c>
      <c r="G663" s="19">
        <f t="shared" si="132"/>
        <v>12018.848733999997</v>
      </c>
      <c r="H663" s="18">
        <f t="shared" si="133"/>
        <v>-579.85673716666679</v>
      </c>
      <c r="I663" s="18">
        <f t="shared" si="134"/>
        <v>151184.46565399997</v>
      </c>
      <c r="J663" s="18">
        <f t="shared" si="134"/>
        <v>144226.18480799996</v>
      </c>
      <c r="K663" s="18">
        <f t="shared" si="135"/>
        <v>-6958.2808460000088</v>
      </c>
    </row>
    <row r="664" spans="1:11" x14ac:dyDescent="0.25">
      <c r="A664" s="2" t="s">
        <v>306</v>
      </c>
      <c r="B664" s="2">
        <v>135600</v>
      </c>
      <c r="C664" s="17">
        <v>2.3900000000000001E-2</v>
      </c>
      <c r="D664" s="17">
        <v>2.2800000000000001E-2</v>
      </c>
      <c r="E664" s="18">
        <v>74355734.939999998</v>
      </c>
      <c r="F664" s="19">
        <f t="shared" si="131"/>
        <v>148091.83875550001</v>
      </c>
      <c r="G664" s="19">
        <f t="shared" si="132"/>
        <v>141275.89638600001</v>
      </c>
      <c r="H664" s="18">
        <f t="shared" si="133"/>
        <v>-6815.9423695000005</v>
      </c>
      <c r="I664" s="18">
        <f t="shared" si="134"/>
        <v>1777102.065066</v>
      </c>
      <c r="J664" s="18">
        <f t="shared" si="134"/>
        <v>1695310.7566320002</v>
      </c>
      <c r="K664" s="18">
        <f t="shared" si="135"/>
        <v>-81791.308433999773</v>
      </c>
    </row>
    <row r="665" spans="1:11" x14ac:dyDescent="0.25">
      <c r="A665" s="2" t="s">
        <v>861</v>
      </c>
      <c r="B665" s="2">
        <v>135700</v>
      </c>
      <c r="C665" s="17">
        <v>1.6400000000000001E-2</v>
      </c>
      <c r="D665" s="17">
        <v>1.8100000000000002E-2</v>
      </c>
      <c r="E665" s="18">
        <v>385375.23</v>
      </c>
      <c r="F665" s="19">
        <f t="shared" si="131"/>
        <v>526.67948100000001</v>
      </c>
      <c r="G665" s="19">
        <f t="shared" si="132"/>
        <v>581.27430525</v>
      </c>
      <c r="H665" s="18">
        <f t="shared" si="133"/>
        <v>54.594824249999988</v>
      </c>
      <c r="I665" s="18">
        <f t="shared" si="134"/>
        <v>6320.1537719999997</v>
      </c>
      <c r="J665" s="18">
        <f t="shared" si="134"/>
        <v>6975.291663</v>
      </c>
      <c r="K665" s="18">
        <f t="shared" si="135"/>
        <v>655.13789100000031</v>
      </c>
    </row>
    <row r="666" spans="1:11" x14ac:dyDescent="0.25">
      <c r="A666" s="2" t="s">
        <v>307</v>
      </c>
      <c r="B666" s="2">
        <v>135700</v>
      </c>
      <c r="C666" s="17">
        <v>1.8100000000000002E-2</v>
      </c>
      <c r="D666" s="17">
        <v>1.8100000000000002E-2</v>
      </c>
      <c r="E666" s="18">
        <v>1941041.5199999998</v>
      </c>
      <c r="F666" s="19">
        <f t="shared" si="131"/>
        <v>2927.7376260000001</v>
      </c>
      <c r="G666" s="19">
        <f t="shared" si="132"/>
        <v>2927.7376260000001</v>
      </c>
      <c r="H666" s="18">
        <f t="shared" si="133"/>
        <v>0</v>
      </c>
      <c r="I666" s="18">
        <f t="shared" si="134"/>
        <v>35132.851512000001</v>
      </c>
      <c r="J666" s="18">
        <f t="shared" si="134"/>
        <v>35132.851512000001</v>
      </c>
      <c r="K666" s="18">
        <f t="shared" si="135"/>
        <v>0</v>
      </c>
    </row>
    <row r="667" spans="1:11" x14ac:dyDescent="0.25">
      <c r="A667" s="2" t="s">
        <v>862</v>
      </c>
      <c r="B667" s="2">
        <v>135800</v>
      </c>
      <c r="C667" s="17">
        <v>2.24E-2</v>
      </c>
      <c r="D667" s="17">
        <v>2.18E-2</v>
      </c>
      <c r="E667" s="18">
        <v>10172487.719999999</v>
      </c>
      <c r="F667" s="19">
        <f t="shared" si="131"/>
        <v>18988.643743999997</v>
      </c>
      <c r="G667" s="19">
        <f t="shared" si="132"/>
        <v>18480.019357999998</v>
      </c>
      <c r="H667" s="18">
        <f t="shared" si="133"/>
        <v>-508.6243859999995</v>
      </c>
      <c r="I667" s="18">
        <f t="shared" si="134"/>
        <v>227863.72492799995</v>
      </c>
      <c r="J667" s="18">
        <f t="shared" si="134"/>
        <v>221760.23229599997</v>
      </c>
      <c r="K667" s="18">
        <f t="shared" si="135"/>
        <v>-6103.4926319999795</v>
      </c>
    </row>
    <row r="668" spans="1:11" x14ac:dyDescent="0.25">
      <c r="A668" s="2" t="s">
        <v>308</v>
      </c>
      <c r="B668" s="2">
        <v>135800</v>
      </c>
      <c r="C668" s="17">
        <v>1.8100000000000002E-2</v>
      </c>
      <c r="D668" s="17">
        <v>2.18E-2</v>
      </c>
      <c r="E668" s="18">
        <v>8551224.7000000011</v>
      </c>
      <c r="F668" s="19">
        <f t="shared" si="131"/>
        <v>12898.097255833336</v>
      </c>
      <c r="G668" s="19">
        <f t="shared" si="132"/>
        <v>15534.724871666667</v>
      </c>
      <c r="H668" s="18">
        <f t="shared" si="133"/>
        <v>2636.6276158333312</v>
      </c>
      <c r="I668" s="18">
        <f t="shared" si="134"/>
        <v>154777.16707000002</v>
      </c>
      <c r="J668" s="18">
        <f t="shared" si="134"/>
        <v>186416.69846000001</v>
      </c>
      <c r="K668" s="18">
        <f t="shared" si="135"/>
        <v>31639.531389999989</v>
      </c>
    </row>
    <row r="669" spans="1:11" x14ac:dyDescent="0.25">
      <c r="A669" s="7" t="s">
        <v>309</v>
      </c>
      <c r="C669" s="17"/>
      <c r="D669" s="17"/>
      <c r="E669" s="20">
        <f>SUBTOTAL(9,E630:E668)</f>
        <v>2388769875.8499994</v>
      </c>
      <c r="F669" s="20">
        <f t="shared" ref="F669:K669" si="136">SUBTOTAL(9,F630:F668)</f>
        <v>5050525.40174725</v>
      </c>
      <c r="G669" s="20">
        <f t="shared" si="136"/>
        <v>4918547.0977261672</v>
      </c>
      <c r="H669" s="20">
        <f t="shared" si="136"/>
        <v>-131978.30402108337</v>
      </c>
      <c r="I669" s="20">
        <f t="shared" si="136"/>
        <v>60606304.820967004</v>
      </c>
      <c r="J669" s="20">
        <f t="shared" si="136"/>
        <v>59022565.172713988</v>
      </c>
      <c r="K669" s="20">
        <f t="shared" si="136"/>
        <v>-1583739.6482530013</v>
      </c>
    </row>
    <row r="670" spans="1:11" x14ac:dyDescent="0.25">
      <c r="C670" s="17"/>
      <c r="D670" s="17"/>
      <c r="E670" s="18"/>
      <c r="F670" s="19"/>
      <c r="G670" s="19"/>
      <c r="H670" s="18"/>
      <c r="I670" s="18"/>
      <c r="J670" s="18"/>
      <c r="K670" s="18"/>
    </row>
    <row r="671" spans="1:11" x14ac:dyDescent="0.25">
      <c r="C671" s="17"/>
      <c r="D671" s="17"/>
      <c r="E671" s="18"/>
      <c r="F671" s="19"/>
      <c r="G671" s="19"/>
      <c r="H671" s="18"/>
      <c r="I671" s="18"/>
      <c r="J671" s="18"/>
      <c r="K671" s="18"/>
    </row>
    <row r="672" spans="1:11" x14ac:dyDescent="0.25">
      <c r="A672" s="7" t="s">
        <v>310</v>
      </c>
      <c r="C672" s="17"/>
      <c r="D672" s="17"/>
      <c r="E672" s="18"/>
      <c r="F672" s="19"/>
      <c r="G672" s="19"/>
      <c r="H672" s="18"/>
      <c r="I672" s="18"/>
      <c r="J672" s="18"/>
      <c r="K672" s="18"/>
    </row>
    <row r="673" spans="1:11" x14ac:dyDescent="0.25">
      <c r="A673" s="2" t="s">
        <v>863</v>
      </c>
      <c r="B673" s="2">
        <v>136010</v>
      </c>
      <c r="C673" s="17">
        <v>7.3000000000000001E-3</v>
      </c>
      <c r="D673" s="17">
        <v>7.3000000000000001E-3</v>
      </c>
      <c r="E673" s="18">
        <v>2415253.1199999992</v>
      </c>
      <c r="F673" s="19">
        <f t="shared" ref="F673:F704" si="137">E673*C673/12</f>
        <v>1469.2789813333329</v>
      </c>
      <c r="G673" s="19">
        <f t="shared" ref="G673:G736" si="138">+E673*D673/12</f>
        <v>1469.2789813333329</v>
      </c>
      <c r="H673" s="18">
        <f t="shared" ref="H673:H736" si="139">+G673-F673</f>
        <v>0</v>
      </c>
      <c r="I673" s="18">
        <f t="shared" ref="I673:J704" si="140">+F673*12</f>
        <v>17631.347775999995</v>
      </c>
      <c r="J673" s="18">
        <f t="shared" si="140"/>
        <v>17631.347775999995</v>
      </c>
      <c r="K673" s="18">
        <f t="shared" ref="K673:K736" si="141">+J673-I673</f>
        <v>0</v>
      </c>
    </row>
    <row r="674" spans="1:11" x14ac:dyDescent="0.25">
      <c r="A674" s="2" t="s">
        <v>864</v>
      </c>
      <c r="B674" s="2">
        <v>136010</v>
      </c>
      <c r="C674" s="17">
        <v>7.3000000000000001E-3</v>
      </c>
      <c r="D674" s="17">
        <v>7.3000000000000001E-3</v>
      </c>
      <c r="E674" s="18">
        <v>0</v>
      </c>
      <c r="F674" s="19">
        <f t="shared" si="137"/>
        <v>0</v>
      </c>
      <c r="G674" s="19">
        <f t="shared" si="138"/>
        <v>0</v>
      </c>
      <c r="H674" s="18">
        <f t="shared" si="139"/>
        <v>0</v>
      </c>
      <c r="I674" s="18">
        <f t="shared" si="140"/>
        <v>0</v>
      </c>
      <c r="J674" s="18">
        <f t="shared" si="140"/>
        <v>0</v>
      </c>
      <c r="K674" s="18">
        <f t="shared" si="141"/>
        <v>0</v>
      </c>
    </row>
    <row r="675" spans="1:11" x14ac:dyDescent="0.25">
      <c r="A675" s="2" t="s">
        <v>865</v>
      </c>
      <c r="B675" s="2">
        <v>136010</v>
      </c>
      <c r="C675" s="17">
        <v>7.3000000000000001E-3</v>
      </c>
      <c r="D675" s="17">
        <v>7.3000000000000001E-3</v>
      </c>
      <c r="E675" s="18">
        <v>2627.41</v>
      </c>
      <c r="F675" s="19">
        <f t="shared" si="137"/>
        <v>1.5983410833333334</v>
      </c>
      <c r="G675" s="19">
        <f t="shared" si="138"/>
        <v>1.5983410833333334</v>
      </c>
      <c r="H675" s="18">
        <f t="shared" si="139"/>
        <v>0</v>
      </c>
      <c r="I675" s="18">
        <f t="shared" si="140"/>
        <v>19.180092999999999</v>
      </c>
      <c r="J675" s="18">
        <f t="shared" si="140"/>
        <v>19.180092999999999</v>
      </c>
      <c r="K675" s="18">
        <f t="shared" si="141"/>
        <v>0</v>
      </c>
    </row>
    <row r="676" spans="1:11" x14ac:dyDescent="0.25">
      <c r="A676" s="2" t="s">
        <v>866</v>
      </c>
      <c r="B676" s="2">
        <v>136010</v>
      </c>
      <c r="C676" s="17">
        <v>7.3000000000000001E-3</v>
      </c>
      <c r="D676" s="17">
        <v>7.3000000000000001E-3</v>
      </c>
      <c r="E676" s="18">
        <v>203227.28</v>
      </c>
      <c r="F676" s="19">
        <f t="shared" si="137"/>
        <v>123.62992866666667</v>
      </c>
      <c r="G676" s="19">
        <f t="shared" si="138"/>
        <v>123.62992866666667</v>
      </c>
      <c r="H676" s="18">
        <f t="shared" si="139"/>
        <v>0</v>
      </c>
      <c r="I676" s="18">
        <f t="shared" si="140"/>
        <v>1483.5591440000001</v>
      </c>
      <c r="J676" s="18">
        <f t="shared" si="140"/>
        <v>1483.5591440000001</v>
      </c>
      <c r="K676" s="18">
        <f t="shared" si="141"/>
        <v>0</v>
      </c>
    </row>
    <row r="677" spans="1:11" x14ac:dyDescent="0.25">
      <c r="A677" s="2" t="s">
        <v>867</v>
      </c>
      <c r="B677" s="2">
        <v>136100</v>
      </c>
      <c r="C677" s="17">
        <v>2.1600000000000001E-2</v>
      </c>
      <c r="D677" s="17">
        <v>2.6200000000000001E-2</v>
      </c>
      <c r="E677" s="18">
        <v>32961884.149999999</v>
      </c>
      <c r="F677" s="19">
        <f t="shared" si="137"/>
        <v>59331.391470000002</v>
      </c>
      <c r="G677" s="19">
        <f t="shared" si="138"/>
        <v>71966.780394166664</v>
      </c>
      <c r="H677" s="18">
        <f t="shared" si="139"/>
        <v>12635.388924166662</v>
      </c>
      <c r="I677" s="18">
        <f t="shared" si="140"/>
        <v>711976.69764000003</v>
      </c>
      <c r="J677" s="18">
        <f t="shared" si="140"/>
        <v>863601.36473000003</v>
      </c>
      <c r="K677" s="18">
        <f t="shared" si="141"/>
        <v>151624.66709</v>
      </c>
    </row>
    <row r="678" spans="1:11" x14ac:dyDescent="0.25">
      <c r="A678" s="2" t="s">
        <v>868</v>
      </c>
      <c r="B678" s="2">
        <v>136100</v>
      </c>
      <c r="C678" s="17">
        <v>2.1600000000000001E-2</v>
      </c>
      <c r="D678" s="17">
        <v>2.6200000000000001E-2</v>
      </c>
      <c r="E678" s="18">
        <v>29197.91</v>
      </c>
      <c r="F678" s="19">
        <f t="shared" si="137"/>
        <v>52.556238</v>
      </c>
      <c r="G678" s="19">
        <f t="shared" si="138"/>
        <v>63.748770166666667</v>
      </c>
      <c r="H678" s="18">
        <f t="shared" si="139"/>
        <v>11.192532166666666</v>
      </c>
      <c r="I678" s="18">
        <f t="shared" si="140"/>
        <v>630.67485599999998</v>
      </c>
      <c r="J678" s="18">
        <f t="shared" si="140"/>
        <v>764.98524199999997</v>
      </c>
      <c r="K678" s="18">
        <f t="shared" si="141"/>
        <v>134.31038599999999</v>
      </c>
    </row>
    <row r="679" spans="1:11" x14ac:dyDescent="0.25">
      <c r="A679" s="2" t="s">
        <v>869</v>
      </c>
      <c r="B679" s="2">
        <v>136100</v>
      </c>
      <c r="C679" s="17">
        <v>2.1600000000000001E-2</v>
      </c>
      <c r="D679" s="17">
        <v>2.6200000000000001E-2</v>
      </c>
      <c r="E679" s="18">
        <v>1860132.45</v>
      </c>
      <c r="F679" s="19">
        <f t="shared" si="137"/>
        <v>3348.2384099999999</v>
      </c>
      <c r="G679" s="19">
        <f t="shared" si="138"/>
        <v>4061.2891825000002</v>
      </c>
      <c r="H679" s="18">
        <f t="shared" si="139"/>
        <v>713.05077250000022</v>
      </c>
      <c r="I679" s="18">
        <f t="shared" si="140"/>
        <v>40178.860919999999</v>
      </c>
      <c r="J679" s="18">
        <f t="shared" si="140"/>
        <v>48735.47019</v>
      </c>
      <c r="K679" s="18">
        <f t="shared" si="141"/>
        <v>8556.6092700000008</v>
      </c>
    </row>
    <row r="680" spans="1:11" x14ac:dyDescent="0.25">
      <c r="A680" s="2" t="s">
        <v>311</v>
      </c>
      <c r="B680" s="2">
        <v>136100</v>
      </c>
      <c r="C680" s="17">
        <v>2.4E-2</v>
      </c>
      <c r="D680" s="17">
        <v>2.6200000000000001E-2</v>
      </c>
      <c r="E680" s="18">
        <v>15312297.529999999</v>
      </c>
      <c r="F680" s="19">
        <f t="shared" si="137"/>
        <v>30624.595059999996</v>
      </c>
      <c r="G680" s="19">
        <f t="shared" si="138"/>
        <v>33431.849607166667</v>
      </c>
      <c r="H680" s="18">
        <f t="shared" si="139"/>
        <v>2807.2545471666708</v>
      </c>
      <c r="I680" s="18">
        <f t="shared" si="140"/>
        <v>367495.14071999997</v>
      </c>
      <c r="J680" s="18">
        <f t="shared" si="140"/>
        <v>401182.19528600003</v>
      </c>
      <c r="K680" s="18">
        <f t="shared" si="141"/>
        <v>33687.054566000064</v>
      </c>
    </row>
    <row r="681" spans="1:11" x14ac:dyDescent="0.25">
      <c r="A681" s="2" t="s">
        <v>870</v>
      </c>
      <c r="B681" s="2">
        <v>136200</v>
      </c>
      <c r="C681" s="17">
        <v>2.4500000000000001E-2</v>
      </c>
      <c r="D681" s="17">
        <v>2.3300000000000001E-2</v>
      </c>
      <c r="E681" s="18">
        <v>409151130.92000002</v>
      </c>
      <c r="F681" s="19">
        <f t="shared" si="137"/>
        <v>835350.22562833352</v>
      </c>
      <c r="G681" s="19">
        <f t="shared" si="138"/>
        <v>794435.11253633338</v>
      </c>
      <c r="H681" s="18">
        <f t="shared" si="139"/>
        <v>-40915.113092000131</v>
      </c>
      <c r="I681" s="18">
        <f t="shared" si="140"/>
        <v>10024202.707540002</v>
      </c>
      <c r="J681" s="18">
        <f t="shared" si="140"/>
        <v>9533221.3504360002</v>
      </c>
      <c r="K681" s="18">
        <f t="shared" si="141"/>
        <v>-490981.35710400157</v>
      </c>
    </row>
    <row r="682" spans="1:11" x14ac:dyDescent="0.25">
      <c r="A682" s="2" t="s">
        <v>871</v>
      </c>
      <c r="B682" s="2">
        <v>136200</v>
      </c>
      <c r="C682" s="17">
        <v>2.4500000000000001E-2</v>
      </c>
      <c r="D682" s="17">
        <v>2.3300000000000001E-2</v>
      </c>
      <c r="E682" s="18">
        <v>129501.62</v>
      </c>
      <c r="F682" s="19">
        <f t="shared" si="137"/>
        <v>264.39914083333332</v>
      </c>
      <c r="G682" s="19">
        <f t="shared" si="138"/>
        <v>251.44897883333331</v>
      </c>
      <c r="H682" s="18">
        <f t="shared" si="139"/>
        <v>-12.950162000000006</v>
      </c>
      <c r="I682" s="18">
        <f t="shared" si="140"/>
        <v>3172.7896899999996</v>
      </c>
      <c r="J682" s="18">
        <f t="shared" si="140"/>
        <v>3017.3877459999999</v>
      </c>
      <c r="K682" s="18">
        <f t="shared" si="141"/>
        <v>-155.40194399999973</v>
      </c>
    </row>
    <row r="683" spans="1:11" x14ac:dyDescent="0.25">
      <c r="A683" s="2" t="s">
        <v>872</v>
      </c>
      <c r="B683" s="2">
        <v>136200</v>
      </c>
      <c r="C683" s="17">
        <v>2.4500000000000001E-2</v>
      </c>
      <c r="D683" s="17">
        <v>2.3300000000000001E-2</v>
      </c>
      <c r="E683" s="18">
        <v>10595768.379999999</v>
      </c>
      <c r="F683" s="19">
        <f t="shared" si="137"/>
        <v>21633.027109166665</v>
      </c>
      <c r="G683" s="19">
        <f t="shared" si="138"/>
        <v>20573.450271166665</v>
      </c>
      <c r="H683" s="18">
        <f t="shared" si="139"/>
        <v>-1059.5768380000009</v>
      </c>
      <c r="I683" s="18">
        <f t="shared" si="140"/>
        <v>259596.32530999999</v>
      </c>
      <c r="J683" s="18">
        <f t="shared" si="140"/>
        <v>246881.40325399998</v>
      </c>
      <c r="K683" s="18">
        <f t="shared" si="141"/>
        <v>-12714.92205600001</v>
      </c>
    </row>
    <row r="684" spans="1:11" x14ac:dyDescent="0.25">
      <c r="A684" s="2" t="s">
        <v>312</v>
      </c>
      <c r="B684" s="2">
        <v>136200</v>
      </c>
      <c r="C684" s="17">
        <v>2.12E-2</v>
      </c>
      <c r="D684" s="17">
        <v>2.3300000000000001E-2</v>
      </c>
      <c r="E684" s="18">
        <v>232263998.37</v>
      </c>
      <c r="F684" s="19">
        <f t="shared" si="137"/>
        <v>410333.06378700002</v>
      </c>
      <c r="G684" s="19">
        <f t="shared" si="138"/>
        <v>450979.26350175007</v>
      </c>
      <c r="H684" s="18">
        <f t="shared" si="139"/>
        <v>40646.199714750051</v>
      </c>
      <c r="I684" s="18">
        <f t="shared" si="140"/>
        <v>4923996.7654440003</v>
      </c>
      <c r="J684" s="18">
        <f t="shared" si="140"/>
        <v>5411751.1620210009</v>
      </c>
      <c r="K684" s="18">
        <f t="shared" si="141"/>
        <v>487754.39657700062</v>
      </c>
    </row>
    <row r="685" spans="1:11" x14ac:dyDescent="0.25">
      <c r="A685" s="2" t="s">
        <v>873</v>
      </c>
      <c r="B685" s="2">
        <v>136400</v>
      </c>
      <c r="C685" s="17">
        <v>2.52E-2</v>
      </c>
      <c r="D685" s="17">
        <v>3.0099999999999998E-2</v>
      </c>
      <c r="E685" s="18">
        <v>0</v>
      </c>
      <c r="F685" s="19">
        <f t="shared" si="137"/>
        <v>0</v>
      </c>
      <c r="G685" s="19">
        <f t="shared" si="138"/>
        <v>0</v>
      </c>
      <c r="H685" s="18">
        <f t="shared" si="139"/>
        <v>0</v>
      </c>
      <c r="I685" s="18">
        <f t="shared" si="140"/>
        <v>0</v>
      </c>
      <c r="J685" s="18">
        <f t="shared" si="140"/>
        <v>0</v>
      </c>
      <c r="K685" s="18">
        <f t="shared" si="141"/>
        <v>0</v>
      </c>
    </row>
    <row r="686" spans="1:11" x14ac:dyDescent="0.25">
      <c r="A686" s="2" t="s">
        <v>874</v>
      </c>
      <c r="B686" s="2">
        <v>136400</v>
      </c>
      <c r="C686" s="17">
        <v>0</v>
      </c>
      <c r="D686" s="17">
        <v>3.0099999999999998E-2</v>
      </c>
      <c r="E686" s="18">
        <v>0</v>
      </c>
      <c r="F686" s="19">
        <f t="shared" si="137"/>
        <v>0</v>
      </c>
      <c r="G686" s="19">
        <f t="shared" si="138"/>
        <v>0</v>
      </c>
      <c r="H686" s="18">
        <f t="shared" si="139"/>
        <v>0</v>
      </c>
      <c r="I686" s="18">
        <f t="shared" si="140"/>
        <v>0</v>
      </c>
      <c r="J686" s="18">
        <f t="shared" si="140"/>
        <v>0</v>
      </c>
      <c r="K686" s="18">
        <f t="shared" si="141"/>
        <v>0</v>
      </c>
    </row>
    <row r="687" spans="1:11" x14ac:dyDescent="0.25">
      <c r="A687" s="2" t="s">
        <v>875</v>
      </c>
      <c r="B687" s="2">
        <v>136400</v>
      </c>
      <c r="C687" s="17">
        <v>2.52E-2</v>
      </c>
      <c r="D687" s="17">
        <v>3.0099999999999998E-2</v>
      </c>
      <c r="E687" s="18">
        <v>0</v>
      </c>
      <c r="F687" s="19">
        <f t="shared" si="137"/>
        <v>0</v>
      </c>
      <c r="G687" s="19">
        <f t="shared" si="138"/>
        <v>0</v>
      </c>
      <c r="H687" s="18">
        <f t="shared" si="139"/>
        <v>0</v>
      </c>
      <c r="I687" s="18">
        <f t="shared" si="140"/>
        <v>0</v>
      </c>
      <c r="J687" s="18">
        <f t="shared" si="140"/>
        <v>0</v>
      </c>
      <c r="K687" s="18">
        <f t="shared" si="141"/>
        <v>0</v>
      </c>
    </row>
    <row r="688" spans="1:11" x14ac:dyDescent="0.25">
      <c r="A688" s="2" t="s">
        <v>876</v>
      </c>
      <c r="B688" s="2">
        <v>136400</v>
      </c>
      <c r="C688" s="17">
        <v>2.52E-2</v>
      </c>
      <c r="D688" s="17">
        <v>3.0099999999999998E-2</v>
      </c>
      <c r="E688" s="18">
        <v>505090265.93999994</v>
      </c>
      <c r="F688" s="19">
        <f t="shared" si="137"/>
        <v>1060689.5584739998</v>
      </c>
      <c r="G688" s="19">
        <f t="shared" si="138"/>
        <v>1266934.7503994999</v>
      </c>
      <c r="H688" s="18">
        <f t="shared" si="139"/>
        <v>206245.19192550005</v>
      </c>
      <c r="I688" s="18">
        <f t="shared" si="140"/>
        <v>12728274.701687999</v>
      </c>
      <c r="J688" s="18">
        <f t="shared" si="140"/>
        <v>15203217.004793998</v>
      </c>
      <c r="K688" s="18">
        <f t="shared" si="141"/>
        <v>2474942.3031059988</v>
      </c>
    </row>
    <row r="689" spans="1:11" x14ac:dyDescent="0.25">
      <c r="A689" s="2" t="s">
        <v>877</v>
      </c>
      <c r="B689" s="2">
        <v>136400</v>
      </c>
      <c r="C689" s="17">
        <v>2.52E-2</v>
      </c>
      <c r="D689" s="17">
        <v>3.0099999999999998E-2</v>
      </c>
      <c r="E689" s="18">
        <v>15954.520000000002</v>
      </c>
      <c r="F689" s="19">
        <f t="shared" si="137"/>
        <v>33.504492000000006</v>
      </c>
      <c r="G689" s="19">
        <f t="shared" si="138"/>
        <v>40.019254333333336</v>
      </c>
      <c r="H689" s="18">
        <f t="shared" si="139"/>
        <v>6.51476233333333</v>
      </c>
      <c r="I689" s="18">
        <f t="shared" si="140"/>
        <v>402.0539040000001</v>
      </c>
      <c r="J689" s="18">
        <f t="shared" si="140"/>
        <v>480.23105200000003</v>
      </c>
      <c r="K689" s="18">
        <f t="shared" si="141"/>
        <v>78.177147999999931</v>
      </c>
    </row>
    <row r="690" spans="1:11" x14ac:dyDescent="0.25">
      <c r="A690" s="2" t="s">
        <v>878</v>
      </c>
      <c r="B690" s="2">
        <v>136400</v>
      </c>
      <c r="C690" s="17">
        <v>2.52E-2</v>
      </c>
      <c r="D690" s="17">
        <v>3.0099999999999998E-2</v>
      </c>
      <c r="E690" s="18">
        <v>0</v>
      </c>
      <c r="F690" s="19">
        <f t="shared" si="137"/>
        <v>0</v>
      </c>
      <c r="G690" s="19">
        <f t="shared" si="138"/>
        <v>0</v>
      </c>
      <c r="H690" s="18">
        <f t="shared" si="139"/>
        <v>0</v>
      </c>
      <c r="I690" s="18">
        <f t="shared" si="140"/>
        <v>0</v>
      </c>
      <c r="J690" s="18">
        <f t="shared" si="140"/>
        <v>0</v>
      </c>
      <c r="K690" s="18">
        <f t="shared" si="141"/>
        <v>0</v>
      </c>
    </row>
    <row r="691" spans="1:11" x14ac:dyDescent="0.25">
      <c r="A691" s="2" t="s">
        <v>879</v>
      </c>
      <c r="B691" s="2">
        <v>136400</v>
      </c>
      <c r="C691" s="17">
        <v>2.52E-2</v>
      </c>
      <c r="D691" s="17">
        <v>3.0099999999999998E-2</v>
      </c>
      <c r="E691" s="18">
        <v>36930007.590000004</v>
      </c>
      <c r="F691" s="19">
        <f t="shared" si="137"/>
        <v>77553.015939000004</v>
      </c>
      <c r="G691" s="19">
        <f t="shared" si="138"/>
        <v>92632.769038250015</v>
      </c>
      <c r="H691" s="18">
        <f t="shared" si="139"/>
        <v>15079.753099250011</v>
      </c>
      <c r="I691" s="18">
        <f t="shared" si="140"/>
        <v>930636.19126800005</v>
      </c>
      <c r="J691" s="18">
        <f t="shared" si="140"/>
        <v>1111593.2284590001</v>
      </c>
      <c r="K691" s="18">
        <f t="shared" si="141"/>
        <v>180957.03719100007</v>
      </c>
    </row>
    <row r="692" spans="1:11" x14ac:dyDescent="0.25">
      <c r="A692" s="2" t="s">
        <v>313</v>
      </c>
      <c r="B692" s="2">
        <v>136400</v>
      </c>
      <c r="C692" s="17">
        <v>3.6499999999999998E-2</v>
      </c>
      <c r="D692" s="17">
        <v>3.0099999999999998E-2</v>
      </c>
      <c r="E692" s="18">
        <v>0</v>
      </c>
      <c r="F692" s="19">
        <f t="shared" si="137"/>
        <v>0</v>
      </c>
      <c r="G692" s="19">
        <f t="shared" si="138"/>
        <v>0</v>
      </c>
      <c r="H692" s="18">
        <f t="shared" si="139"/>
        <v>0</v>
      </c>
      <c r="I692" s="18">
        <f t="shared" si="140"/>
        <v>0</v>
      </c>
      <c r="J692" s="18">
        <f t="shared" si="140"/>
        <v>0</v>
      </c>
      <c r="K692" s="18">
        <f t="shared" si="141"/>
        <v>0</v>
      </c>
    </row>
    <row r="693" spans="1:11" x14ac:dyDescent="0.25">
      <c r="A693" s="2" t="s">
        <v>314</v>
      </c>
      <c r="B693" s="2">
        <v>136400</v>
      </c>
      <c r="C693" s="17">
        <v>3.6499999999999998E-2</v>
      </c>
      <c r="D693" s="17">
        <v>3.0099999999999998E-2</v>
      </c>
      <c r="E693" s="18">
        <v>292014869.60999995</v>
      </c>
      <c r="F693" s="19">
        <f t="shared" si="137"/>
        <v>888211.89506374986</v>
      </c>
      <c r="G693" s="19">
        <f t="shared" si="138"/>
        <v>732470.63127174985</v>
      </c>
      <c r="H693" s="18">
        <f t="shared" si="139"/>
        <v>-155741.26379200001</v>
      </c>
      <c r="I693" s="18">
        <f t="shared" si="140"/>
        <v>10658542.740764998</v>
      </c>
      <c r="J693" s="18">
        <f t="shared" si="140"/>
        <v>8789647.5752609987</v>
      </c>
      <c r="K693" s="18">
        <f t="shared" si="141"/>
        <v>-1868895.1655039992</v>
      </c>
    </row>
    <row r="694" spans="1:11" x14ac:dyDescent="0.25">
      <c r="A694" s="2" t="s">
        <v>880</v>
      </c>
      <c r="B694" s="2">
        <v>136500</v>
      </c>
      <c r="C694" s="17">
        <v>3.4200000000000001E-2</v>
      </c>
      <c r="D694" s="17">
        <v>3.44E-2</v>
      </c>
      <c r="E694" s="18">
        <v>0</v>
      </c>
      <c r="F694" s="19">
        <f t="shared" si="137"/>
        <v>0</v>
      </c>
      <c r="G694" s="19">
        <f t="shared" si="138"/>
        <v>0</v>
      </c>
      <c r="H694" s="18">
        <f t="shared" si="139"/>
        <v>0</v>
      </c>
      <c r="I694" s="18">
        <f t="shared" si="140"/>
        <v>0</v>
      </c>
      <c r="J694" s="18">
        <f t="shared" si="140"/>
        <v>0</v>
      </c>
      <c r="K694" s="18">
        <f t="shared" si="141"/>
        <v>0</v>
      </c>
    </row>
    <row r="695" spans="1:11" x14ac:dyDescent="0.25">
      <c r="A695" s="2" t="s">
        <v>881</v>
      </c>
      <c r="B695" s="2">
        <v>136500</v>
      </c>
      <c r="C695" s="17">
        <v>3.4200000000000001E-2</v>
      </c>
      <c r="D695" s="17">
        <v>3.44E-2</v>
      </c>
      <c r="E695" s="18">
        <v>525752654.14000005</v>
      </c>
      <c r="F695" s="19">
        <f t="shared" si="137"/>
        <v>1498395.0642990002</v>
      </c>
      <c r="G695" s="19">
        <f t="shared" si="138"/>
        <v>1507157.6085346667</v>
      </c>
      <c r="H695" s="18">
        <f t="shared" si="139"/>
        <v>8762.5442356665153</v>
      </c>
      <c r="I695" s="18">
        <f t="shared" si="140"/>
        <v>17980740.771588001</v>
      </c>
      <c r="J695" s="18">
        <f t="shared" si="140"/>
        <v>18085891.302416001</v>
      </c>
      <c r="K695" s="18">
        <f t="shared" si="141"/>
        <v>105150.53082799911</v>
      </c>
    </row>
    <row r="696" spans="1:11" x14ac:dyDescent="0.25">
      <c r="A696" s="2" t="s">
        <v>882</v>
      </c>
      <c r="B696" s="2">
        <v>136500</v>
      </c>
      <c r="C696" s="17">
        <v>3.4200000000000001E-2</v>
      </c>
      <c r="D696" s="17">
        <v>3.44E-2</v>
      </c>
      <c r="E696" s="18">
        <v>17134.449999999997</v>
      </c>
      <c r="F696" s="19">
        <f t="shared" si="137"/>
        <v>48.833182499999992</v>
      </c>
      <c r="G696" s="19">
        <f t="shared" si="138"/>
        <v>49.118756666666656</v>
      </c>
      <c r="H696" s="18">
        <f t="shared" si="139"/>
        <v>0.28557416666666313</v>
      </c>
      <c r="I696" s="18">
        <f t="shared" si="140"/>
        <v>585.99818999999991</v>
      </c>
      <c r="J696" s="18">
        <f t="shared" si="140"/>
        <v>589.42507999999987</v>
      </c>
      <c r="K696" s="18">
        <f t="shared" si="141"/>
        <v>3.4268899999999576</v>
      </c>
    </row>
    <row r="697" spans="1:11" x14ac:dyDescent="0.25">
      <c r="A697" s="2" t="s">
        <v>883</v>
      </c>
      <c r="B697" s="2">
        <v>136500</v>
      </c>
      <c r="C697" s="17">
        <v>3.4200000000000001E-2</v>
      </c>
      <c r="D697" s="17">
        <v>3.44E-2</v>
      </c>
      <c r="E697" s="18">
        <v>0</v>
      </c>
      <c r="F697" s="19">
        <f t="shared" si="137"/>
        <v>0</v>
      </c>
      <c r="G697" s="19">
        <f t="shared" si="138"/>
        <v>0</v>
      </c>
      <c r="H697" s="18">
        <f t="shared" si="139"/>
        <v>0</v>
      </c>
      <c r="I697" s="18">
        <f t="shared" si="140"/>
        <v>0</v>
      </c>
      <c r="J697" s="18">
        <f t="shared" si="140"/>
        <v>0</v>
      </c>
      <c r="K697" s="18">
        <f t="shared" si="141"/>
        <v>0</v>
      </c>
    </row>
    <row r="698" spans="1:11" x14ac:dyDescent="0.25">
      <c r="A698" s="2" t="s">
        <v>884</v>
      </c>
      <c r="B698" s="2">
        <v>136500</v>
      </c>
      <c r="C698" s="17">
        <v>3.4200000000000001E-2</v>
      </c>
      <c r="D698" s="17">
        <v>3.44E-2</v>
      </c>
      <c r="E698" s="18">
        <v>32659510</v>
      </c>
      <c r="F698" s="19">
        <f t="shared" si="137"/>
        <v>93079.603500000012</v>
      </c>
      <c r="G698" s="19">
        <f t="shared" si="138"/>
        <v>93623.928666666674</v>
      </c>
      <c r="H698" s="18">
        <f t="shared" si="139"/>
        <v>544.32516666666197</v>
      </c>
      <c r="I698" s="18">
        <f t="shared" si="140"/>
        <v>1116955.2420000001</v>
      </c>
      <c r="J698" s="18">
        <f t="shared" si="140"/>
        <v>1123487.1440000001</v>
      </c>
      <c r="K698" s="18">
        <f t="shared" si="141"/>
        <v>6531.9020000000019</v>
      </c>
    </row>
    <row r="699" spans="1:11" x14ac:dyDescent="0.25">
      <c r="A699" s="2" t="s">
        <v>885</v>
      </c>
      <c r="B699" s="2">
        <v>136500</v>
      </c>
      <c r="C699" s="17">
        <v>3.4200000000000001E-2</v>
      </c>
      <c r="D699" s="17">
        <v>3.44E-2</v>
      </c>
      <c r="E699" s="18">
        <v>0</v>
      </c>
      <c r="F699" s="19">
        <f t="shared" si="137"/>
        <v>0</v>
      </c>
      <c r="G699" s="19">
        <f t="shared" si="138"/>
        <v>0</v>
      </c>
      <c r="H699" s="18">
        <f t="shared" si="139"/>
        <v>0</v>
      </c>
      <c r="I699" s="18">
        <f t="shared" si="140"/>
        <v>0</v>
      </c>
      <c r="J699" s="18">
        <f t="shared" si="140"/>
        <v>0</v>
      </c>
      <c r="K699" s="18">
        <f t="shared" si="141"/>
        <v>0</v>
      </c>
    </row>
    <row r="700" spans="1:11" x14ac:dyDescent="0.25">
      <c r="A700" s="2" t="s">
        <v>315</v>
      </c>
      <c r="B700" s="2">
        <v>136500</v>
      </c>
      <c r="C700" s="17">
        <v>3.7599999999999995E-2</v>
      </c>
      <c r="D700" s="17">
        <v>3.44E-2</v>
      </c>
      <c r="E700" s="18">
        <v>0</v>
      </c>
      <c r="F700" s="19">
        <f t="shared" si="137"/>
        <v>0</v>
      </c>
      <c r="G700" s="19">
        <f t="shared" si="138"/>
        <v>0</v>
      </c>
      <c r="H700" s="18">
        <f t="shared" si="139"/>
        <v>0</v>
      </c>
      <c r="I700" s="18">
        <f t="shared" si="140"/>
        <v>0</v>
      </c>
      <c r="J700" s="18">
        <f t="shared" si="140"/>
        <v>0</v>
      </c>
      <c r="K700" s="18">
        <f t="shared" si="141"/>
        <v>0</v>
      </c>
    </row>
    <row r="701" spans="1:11" x14ac:dyDescent="0.25">
      <c r="A701" s="2" t="s">
        <v>316</v>
      </c>
      <c r="B701" s="2">
        <v>136500</v>
      </c>
      <c r="C701" s="17">
        <v>3.7599999999999995E-2</v>
      </c>
      <c r="D701" s="17">
        <v>3.44E-2</v>
      </c>
      <c r="E701" s="18">
        <v>473160794.57999998</v>
      </c>
      <c r="F701" s="19">
        <f t="shared" si="137"/>
        <v>1482570.4896839997</v>
      </c>
      <c r="G701" s="19">
        <f t="shared" si="138"/>
        <v>1356394.277796</v>
      </c>
      <c r="H701" s="18">
        <f t="shared" si="139"/>
        <v>-126176.21188799967</v>
      </c>
      <c r="I701" s="18">
        <f t="shared" si="140"/>
        <v>17790845.876207996</v>
      </c>
      <c r="J701" s="18">
        <f t="shared" si="140"/>
        <v>16276731.333551999</v>
      </c>
      <c r="K701" s="18">
        <f t="shared" si="141"/>
        <v>-1514114.542655997</v>
      </c>
    </row>
    <row r="702" spans="1:11" x14ac:dyDescent="0.25">
      <c r="A702" s="2" t="s">
        <v>886</v>
      </c>
      <c r="B702" s="2">
        <v>136600</v>
      </c>
      <c r="C702" s="17">
        <v>2.2000000000000002E-2</v>
      </c>
      <c r="D702" s="17">
        <v>2.3199999999999998E-2</v>
      </c>
      <c r="E702" s="18">
        <v>2556062.4299999992</v>
      </c>
      <c r="F702" s="19">
        <f t="shared" si="137"/>
        <v>4686.114454999999</v>
      </c>
      <c r="G702" s="19">
        <f t="shared" si="138"/>
        <v>4941.7206979999983</v>
      </c>
      <c r="H702" s="18">
        <f t="shared" si="139"/>
        <v>255.60624299999927</v>
      </c>
      <c r="I702" s="18">
        <f t="shared" si="140"/>
        <v>56233.373459999988</v>
      </c>
      <c r="J702" s="18">
        <f t="shared" si="140"/>
        <v>59300.648375999983</v>
      </c>
      <c r="K702" s="18">
        <f t="shared" si="141"/>
        <v>3067.2749159999948</v>
      </c>
    </row>
    <row r="703" spans="1:11" x14ac:dyDescent="0.25">
      <c r="A703" s="2" t="s">
        <v>887</v>
      </c>
      <c r="B703" s="2">
        <v>136600</v>
      </c>
      <c r="C703" s="17">
        <v>2.2000000000000002E-2</v>
      </c>
      <c r="D703" s="17">
        <v>2.3199999999999998E-2</v>
      </c>
      <c r="E703" s="18">
        <v>0</v>
      </c>
      <c r="F703" s="19">
        <f t="shared" si="137"/>
        <v>0</v>
      </c>
      <c r="G703" s="19">
        <f t="shared" si="138"/>
        <v>0</v>
      </c>
      <c r="H703" s="18">
        <f t="shared" si="139"/>
        <v>0</v>
      </c>
      <c r="I703" s="18">
        <f t="shared" si="140"/>
        <v>0</v>
      </c>
      <c r="J703" s="18">
        <f t="shared" si="140"/>
        <v>0</v>
      </c>
      <c r="K703" s="18">
        <f t="shared" si="141"/>
        <v>0</v>
      </c>
    </row>
    <row r="704" spans="1:11" x14ac:dyDescent="0.25">
      <c r="A704" s="2" t="s">
        <v>317</v>
      </c>
      <c r="B704" s="2">
        <v>136600</v>
      </c>
      <c r="C704" s="17">
        <v>2.0799999999999999E-2</v>
      </c>
      <c r="D704" s="17">
        <v>2.3199999999999998E-2</v>
      </c>
      <c r="E704" s="18">
        <v>96458544.38000001</v>
      </c>
      <c r="F704" s="19">
        <f t="shared" si="137"/>
        <v>167194.81025866666</v>
      </c>
      <c r="G704" s="19">
        <f t="shared" si="138"/>
        <v>186486.51913466665</v>
      </c>
      <c r="H704" s="18">
        <f t="shared" si="139"/>
        <v>19291.70887599999</v>
      </c>
      <c r="I704" s="18">
        <f t="shared" si="140"/>
        <v>2006337.7231040001</v>
      </c>
      <c r="J704" s="18">
        <f t="shared" si="140"/>
        <v>2237838.2296159999</v>
      </c>
      <c r="K704" s="18">
        <f t="shared" si="141"/>
        <v>231500.50651199976</v>
      </c>
    </row>
    <row r="705" spans="1:11" x14ac:dyDescent="0.25">
      <c r="A705" s="2" t="s">
        <v>888</v>
      </c>
      <c r="B705" s="2">
        <v>136700</v>
      </c>
      <c r="C705" s="17">
        <v>2.8200000000000003E-2</v>
      </c>
      <c r="D705" s="17">
        <v>2.9000000000000001E-2</v>
      </c>
      <c r="E705" s="18">
        <v>0</v>
      </c>
      <c r="F705" s="19">
        <v>0</v>
      </c>
      <c r="G705" s="19">
        <f t="shared" si="138"/>
        <v>0</v>
      </c>
      <c r="H705" s="18">
        <f t="shared" si="139"/>
        <v>0</v>
      </c>
      <c r="I705" s="18">
        <f t="shared" ref="I705:J741" si="142">+F705*12</f>
        <v>0</v>
      </c>
      <c r="J705" s="18">
        <f t="shared" si="142"/>
        <v>0</v>
      </c>
      <c r="K705" s="18">
        <f t="shared" si="141"/>
        <v>0</v>
      </c>
    </row>
    <row r="706" spans="1:11" x14ac:dyDescent="0.25">
      <c r="A706" s="2" t="s">
        <v>889</v>
      </c>
      <c r="B706" s="2">
        <v>136700</v>
      </c>
      <c r="C706" s="17">
        <v>2.8200000000000003E-2</v>
      </c>
      <c r="D706" s="17">
        <v>2.9000000000000001E-2</v>
      </c>
      <c r="E706" s="18">
        <v>255671635.93999997</v>
      </c>
      <c r="F706" s="19">
        <f t="shared" ref="F706:F741" si="143">E706*C706/12</f>
        <v>600828.34445899993</v>
      </c>
      <c r="G706" s="19">
        <f t="shared" si="138"/>
        <v>617873.12018833321</v>
      </c>
      <c r="H706" s="18">
        <f t="shared" si="139"/>
        <v>17044.775729333283</v>
      </c>
      <c r="I706" s="18">
        <f t="shared" si="142"/>
        <v>7209940.1335079987</v>
      </c>
      <c r="J706" s="18">
        <f t="shared" si="142"/>
        <v>7414477.442259999</v>
      </c>
      <c r="K706" s="18">
        <f t="shared" si="141"/>
        <v>204537.30875200033</v>
      </c>
    </row>
    <row r="707" spans="1:11" x14ac:dyDescent="0.25">
      <c r="A707" s="2" t="s">
        <v>890</v>
      </c>
      <c r="B707" s="2">
        <v>136700</v>
      </c>
      <c r="C707" s="17">
        <v>2.8200000000000003E-2</v>
      </c>
      <c r="D707" s="17">
        <v>2.9000000000000001E-2</v>
      </c>
      <c r="E707" s="18">
        <v>0</v>
      </c>
      <c r="F707" s="19">
        <f t="shared" si="143"/>
        <v>0</v>
      </c>
      <c r="G707" s="19">
        <f t="shared" si="138"/>
        <v>0</v>
      </c>
      <c r="H707" s="18">
        <f t="shared" si="139"/>
        <v>0</v>
      </c>
      <c r="I707" s="18">
        <f t="shared" si="142"/>
        <v>0</v>
      </c>
      <c r="J707" s="18">
        <f t="shared" si="142"/>
        <v>0</v>
      </c>
      <c r="K707" s="18">
        <f t="shared" si="141"/>
        <v>0</v>
      </c>
    </row>
    <row r="708" spans="1:11" x14ac:dyDescent="0.25">
      <c r="A708" s="2" t="s">
        <v>891</v>
      </c>
      <c r="B708" s="2">
        <v>136700</v>
      </c>
      <c r="C708" s="17">
        <v>2.8200000000000003E-2</v>
      </c>
      <c r="D708" s="17">
        <v>2.9000000000000001E-2</v>
      </c>
      <c r="E708" s="18">
        <v>5190238.78</v>
      </c>
      <c r="F708" s="19">
        <f t="shared" si="143"/>
        <v>12197.061133000003</v>
      </c>
      <c r="G708" s="19">
        <f t="shared" si="138"/>
        <v>12543.077051666667</v>
      </c>
      <c r="H708" s="18">
        <f t="shared" si="139"/>
        <v>346.01591866666422</v>
      </c>
      <c r="I708" s="18">
        <f t="shared" si="142"/>
        <v>146364.73359600003</v>
      </c>
      <c r="J708" s="18">
        <f t="shared" si="142"/>
        <v>150516.92462000001</v>
      </c>
      <c r="K708" s="18">
        <f t="shared" si="141"/>
        <v>4152.1910239999706</v>
      </c>
    </row>
    <row r="709" spans="1:11" x14ac:dyDescent="0.25">
      <c r="A709" s="2" t="s">
        <v>892</v>
      </c>
      <c r="B709" s="2">
        <v>136700</v>
      </c>
      <c r="C709" s="17">
        <v>2.8200000000000003E-2</v>
      </c>
      <c r="D709" s="17">
        <v>2.9000000000000001E-2</v>
      </c>
      <c r="E709" s="18">
        <v>0</v>
      </c>
      <c r="F709" s="19">
        <f t="shared" si="143"/>
        <v>0</v>
      </c>
      <c r="G709" s="19">
        <f t="shared" si="138"/>
        <v>0</v>
      </c>
      <c r="H709" s="18">
        <f t="shared" si="139"/>
        <v>0</v>
      </c>
      <c r="I709" s="18">
        <f t="shared" si="142"/>
        <v>0</v>
      </c>
      <c r="J709" s="18">
        <f t="shared" si="142"/>
        <v>0</v>
      </c>
      <c r="K709" s="18">
        <f t="shared" si="141"/>
        <v>0</v>
      </c>
    </row>
    <row r="710" spans="1:11" x14ac:dyDescent="0.25">
      <c r="A710" s="2" t="s">
        <v>318</v>
      </c>
      <c r="B710" s="2">
        <v>136700</v>
      </c>
      <c r="C710" s="17">
        <v>0.03</v>
      </c>
      <c r="D710" s="17">
        <v>2.9000000000000001E-2</v>
      </c>
      <c r="E710" s="18">
        <v>0</v>
      </c>
      <c r="F710" s="19">
        <f t="shared" si="143"/>
        <v>0</v>
      </c>
      <c r="G710" s="19">
        <f t="shared" si="138"/>
        <v>0</v>
      </c>
      <c r="H710" s="18">
        <f t="shared" si="139"/>
        <v>0</v>
      </c>
      <c r="I710" s="18">
        <f t="shared" si="142"/>
        <v>0</v>
      </c>
      <c r="J710" s="18">
        <f t="shared" si="142"/>
        <v>0</v>
      </c>
      <c r="K710" s="18">
        <f t="shared" si="141"/>
        <v>0</v>
      </c>
    </row>
    <row r="711" spans="1:11" x14ac:dyDescent="0.25">
      <c r="A711" s="2" t="s">
        <v>319</v>
      </c>
      <c r="B711" s="2">
        <v>136700</v>
      </c>
      <c r="C711" s="17">
        <v>0.03</v>
      </c>
      <c r="D711" s="17">
        <v>2.9000000000000001E-2</v>
      </c>
      <c r="E711" s="18">
        <v>426799457.00999999</v>
      </c>
      <c r="F711" s="19">
        <f t="shared" si="143"/>
        <v>1066998.6425249998</v>
      </c>
      <c r="G711" s="19">
        <f t="shared" si="138"/>
        <v>1031432.0211075</v>
      </c>
      <c r="H711" s="18">
        <f t="shared" si="139"/>
        <v>-35566.621417499846</v>
      </c>
      <c r="I711" s="18">
        <f t="shared" si="142"/>
        <v>12803983.710299999</v>
      </c>
      <c r="J711" s="18">
        <f t="shared" si="142"/>
        <v>12377184.253289999</v>
      </c>
      <c r="K711" s="18">
        <f t="shared" si="141"/>
        <v>-426799.45700999908</v>
      </c>
    </row>
    <row r="712" spans="1:11" x14ac:dyDescent="0.25">
      <c r="A712" s="2" t="s">
        <v>893</v>
      </c>
      <c r="B712" s="2">
        <v>136800</v>
      </c>
      <c r="C712" s="17">
        <v>1.9400000000000001E-2</v>
      </c>
      <c r="D712" s="17">
        <v>1.8700000000000001E-2</v>
      </c>
      <c r="E712" s="18">
        <v>367426231.02999997</v>
      </c>
      <c r="F712" s="19">
        <f t="shared" si="143"/>
        <v>594005.74016516667</v>
      </c>
      <c r="G712" s="19">
        <f t="shared" si="138"/>
        <v>572572.54335508333</v>
      </c>
      <c r="H712" s="18">
        <f t="shared" si="139"/>
        <v>-21433.196810083347</v>
      </c>
      <c r="I712" s="18">
        <f t="shared" si="142"/>
        <v>7128068.8819820005</v>
      </c>
      <c r="J712" s="18">
        <f t="shared" si="142"/>
        <v>6870870.5202609999</v>
      </c>
      <c r="K712" s="18">
        <f t="shared" si="141"/>
        <v>-257198.36172100063</v>
      </c>
    </row>
    <row r="713" spans="1:11" x14ac:dyDescent="0.25">
      <c r="A713" s="2" t="s">
        <v>894</v>
      </c>
      <c r="B713" s="2">
        <v>136800</v>
      </c>
      <c r="C713" s="17">
        <v>1.9400000000000001E-2</v>
      </c>
      <c r="D713" s="17">
        <v>1.8700000000000001E-2</v>
      </c>
      <c r="E713" s="18">
        <v>0</v>
      </c>
      <c r="F713" s="19">
        <f t="shared" si="143"/>
        <v>0</v>
      </c>
      <c r="G713" s="19">
        <f t="shared" si="138"/>
        <v>0</v>
      </c>
      <c r="H713" s="18">
        <f t="shared" si="139"/>
        <v>0</v>
      </c>
      <c r="I713" s="18">
        <f t="shared" si="142"/>
        <v>0</v>
      </c>
      <c r="J713" s="18">
        <f t="shared" si="142"/>
        <v>0</v>
      </c>
      <c r="K713" s="18">
        <f t="shared" si="141"/>
        <v>0</v>
      </c>
    </row>
    <row r="714" spans="1:11" x14ac:dyDescent="0.25">
      <c r="A714" s="2" t="s">
        <v>895</v>
      </c>
      <c r="B714" s="2">
        <v>136800</v>
      </c>
      <c r="C714" s="17">
        <v>1.9400000000000001E-2</v>
      </c>
      <c r="D714" s="17">
        <v>1.8700000000000001E-2</v>
      </c>
      <c r="E714" s="18">
        <v>10939737.320000004</v>
      </c>
      <c r="F714" s="19">
        <f t="shared" si="143"/>
        <v>17685.90866733334</v>
      </c>
      <c r="G714" s="19">
        <f t="shared" si="138"/>
        <v>17047.757323666676</v>
      </c>
      <c r="H714" s="18">
        <f t="shared" si="139"/>
        <v>-638.15134366666462</v>
      </c>
      <c r="I714" s="18">
        <f t="shared" si="142"/>
        <v>212230.9040080001</v>
      </c>
      <c r="J714" s="18">
        <f t="shared" si="142"/>
        <v>204573.0878840001</v>
      </c>
      <c r="K714" s="18">
        <f t="shared" si="141"/>
        <v>-7657.8161240000045</v>
      </c>
    </row>
    <row r="715" spans="1:11" x14ac:dyDescent="0.25">
      <c r="A715" s="2" t="s">
        <v>320</v>
      </c>
      <c r="B715" s="2">
        <v>136800</v>
      </c>
      <c r="C715" s="17">
        <v>1.8599999999999998E-2</v>
      </c>
      <c r="D715" s="17">
        <v>1.8700000000000001E-2</v>
      </c>
      <c r="E715" s="18">
        <v>195234451.89999998</v>
      </c>
      <c r="F715" s="19">
        <f t="shared" si="143"/>
        <v>302613.40044499992</v>
      </c>
      <c r="G715" s="19">
        <f t="shared" si="138"/>
        <v>304240.35421083332</v>
      </c>
      <c r="H715" s="18">
        <f t="shared" si="139"/>
        <v>1626.9537658334011</v>
      </c>
      <c r="I715" s="18">
        <f t="shared" si="142"/>
        <v>3631360.805339999</v>
      </c>
      <c r="J715" s="18">
        <f t="shared" si="142"/>
        <v>3650884.2505299998</v>
      </c>
      <c r="K715" s="18">
        <f t="shared" si="141"/>
        <v>19523.445190000813</v>
      </c>
    </row>
    <row r="716" spans="1:11" x14ac:dyDescent="0.25">
      <c r="A716" s="2" t="s">
        <v>896</v>
      </c>
      <c r="B716" s="2">
        <v>136900</v>
      </c>
      <c r="C716" s="17">
        <v>3.0900000000000004E-2</v>
      </c>
      <c r="D716" s="17">
        <v>2.7900000000000001E-2</v>
      </c>
      <c r="E716" s="18">
        <v>167987236.50999999</v>
      </c>
      <c r="F716" s="19">
        <f t="shared" si="143"/>
        <v>432567.13401325</v>
      </c>
      <c r="G716" s="19">
        <f t="shared" si="138"/>
        <v>390570.32488574996</v>
      </c>
      <c r="H716" s="18">
        <f t="shared" si="139"/>
        <v>-41996.809127500048</v>
      </c>
      <c r="I716" s="18">
        <f t="shared" si="142"/>
        <v>5190805.6081590001</v>
      </c>
      <c r="J716" s="18">
        <f t="shared" si="142"/>
        <v>4686843.8986289995</v>
      </c>
      <c r="K716" s="18">
        <f t="shared" si="141"/>
        <v>-503961.70953000057</v>
      </c>
    </row>
    <row r="717" spans="1:11" x14ac:dyDescent="0.25">
      <c r="A717" s="2" t="s">
        <v>897</v>
      </c>
      <c r="B717" s="2">
        <v>136900</v>
      </c>
      <c r="C717" s="17">
        <v>3.0900000000000004E-2</v>
      </c>
      <c r="D717" s="17">
        <v>2.7900000000000001E-2</v>
      </c>
      <c r="E717" s="18">
        <v>0</v>
      </c>
      <c r="F717" s="19">
        <f t="shared" si="143"/>
        <v>0</v>
      </c>
      <c r="G717" s="19">
        <f t="shared" si="138"/>
        <v>0</v>
      </c>
      <c r="H717" s="18">
        <f t="shared" si="139"/>
        <v>0</v>
      </c>
      <c r="I717" s="18">
        <f t="shared" si="142"/>
        <v>0</v>
      </c>
      <c r="J717" s="18">
        <f t="shared" si="142"/>
        <v>0</v>
      </c>
      <c r="K717" s="18">
        <f t="shared" si="141"/>
        <v>0</v>
      </c>
    </row>
    <row r="718" spans="1:11" x14ac:dyDescent="0.25">
      <c r="A718" s="2" t="s">
        <v>898</v>
      </c>
      <c r="B718" s="2">
        <v>136900</v>
      </c>
      <c r="C718" s="17">
        <v>3.0900000000000004E-2</v>
      </c>
      <c r="D718" s="17">
        <v>2.7900000000000001E-2</v>
      </c>
      <c r="E718" s="18">
        <v>7521648.7299999995</v>
      </c>
      <c r="F718" s="19">
        <f t="shared" si="143"/>
        <v>19368.24547975</v>
      </c>
      <c r="G718" s="19">
        <f t="shared" si="138"/>
        <v>17487.833297249999</v>
      </c>
      <c r="H718" s="18">
        <f t="shared" si="139"/>
        <v>-1880.4121825000002</v>
      </c>
      <c r="I718" s="18">
        <f t="shared" si="142"/>
        <v>232418.94575700001</v>
      </c>
      <c r="J718" s="18">
        <f t="shared" si="142"/>
        <v>209853.99956699999</v>
      </c>
      <c r="K718" s="18">
        <f t="shared" si="141"/>
        <v>-22564.946190000017</v>
      </c>
    </row>
    <row r="719" spans="1:11" x14ac:dyDescent="0.25">
      <c r="A719" s="2" t="s">
        <v>321</v>
      </c>
      <c r="B719" s="2">
        <v>136910</v>
      </c>
      <c r="C719" s="17">
        <v>3.7600000000000001E-2</v>
      </c>
      <c r="D719" s="17">
        <v>2.7900000000000001E-2</v>
      </c>
      <c r="E719" s="18">
        <v>22807896.100000001</v>
      </c>
      <c r="F719" s="19">
        <f t="shared" si="143"/>
        <v>71464.741113333337</v>
      </c>
      <c r="G719" s="19">
        <f t="shared" si="138"/>
        <v>53028.358432500005</v>
      </c>
      <c r="H719" s="18">
        <f t="shared" si="139"/>
        <v>-18436.382680833332</v>
      </c>
      <c r="I719" s="18">
        <f t="shared" si="142"/>
        <v>857576.8933600001</v>
      </c>
      <c r="J719" s="18">
        <f t="shared" si="142"/>
        <v>636340.30119000003</v>
      </c>
      <c r="K719" s="18">
        <f t="shared" si="141"/>
        <v>-221236.59217000008</v>
      </c>
    </row>
    <row r="720" spans="1:11" ht="15" customHeight="1" x14ac:dyDescent="0.25">
      <c r="A720" s="2" t="s">
        <v>322</v>
      </c>
      <c r="B720" s="2">
        <v>136920</v>
      </c>
      <c r="C720" s="17">
        <v>2.52E-2</v>
      </c>
      <c r="D720" s="17">
        <v>2.7900000000000001E-2</v>
      </c>
      <c r="E720" s="18">
        <v>29691453.479999989</v>
      </c>
      <c r="F720" s="19">
        <f t="shared" si="143"/>
        <v>62352.052307999977</v>
      </c>
      <c r="G720" s="19">
        <f t="shared" si="138"/>
        <v>69032.629340999978</v>
      </c>
      <c r="H720" s="18">
        <f t="shared" si="139"/>
        <v>6680.5770330000014</v>
      </c>
      <c r="I720" s="18">
        <f t="shared" si="142"/>
        <v>748224.62769599969</v>
      </c>
      <c r="J720" s="18">
        <f t="shared" si="142"/>
        <v>828391.55209199968</v>
      </c>
      <c r="K720" s="18">
        <f t="shared" si="141"/>
        <v>80166.924395999988</v>
      </c>
    </row>
    <row r="721" spans="1:11" x14ac:dyDescent="0.25">
      <c r="A721" s="2" t="s">
        <v>899</v>
      </c>
      <c r="B721" s="2">
        <v>137000</v>
      </c>
      <c r="C721" s="17">
        <v>5.2900000000000003E-2</v>
      </c>
      <c r="D721" s="17">
        <v>5.7000000000000002E-2</v>
      </c>
      <c r="E721" s="18">
        <v>30752844.390000001</v>
      </c>
      <c r="F721" s="19">
        <f t="shared" si="143"/>
        <v>135568.78901924999</v>
      </c>
      <c r="G721" s="19">
        <f t="shared" si="138"/>
        <v>146076.01085250001</v>
      </c>
      <c r="H721" s="18">
        <f t="shared" si="139"/>
        <v>10507.22183325002</v>
      </c>
      <c r="I721" s="18">
        <f t="shared" si="142"/>
        <v>1626825.468231</v>
      </c>
      <c r="J721" s="18">
        <f t="shared" si="142"/>
        <v>1752912.1302300002</v>
      </c>
      <c r="K721" s="18">
        <f t="shared" si="141"/>
        <v>126086.66199900024</v>
      </c>
    </row>
    <row r="722" spans="1:11" x14ac:dyDescent="0.25">
      <c r="A722" s="2" t="s">
        <v>900</v>
      </c>
      <c r="B722" s="2">
        <v>137000</v>
      </c>
      <c r="C722" s="17">
        <v>5.2900000000000003E-2</v>
      </c>
      <c r="D722" s="17">
        <v>5.7000000000000002E-2</v>
      </c>
      <c r="E722" s="18">
        <v>0</v>
      </c>
      <c r="F722" s="19">
        <f t="shared" si="143"/>
        <v>0</v>
      </c>
      <c r="G722" s="19">
        <f t="shared" si="138"/>
        <v>0</v>
      </c>
      <c r="H722" s="18">
        <f t="shared" si="139"/>
        <v>0</v>
      </c>
      <c r="I722" s="18">
        <f t="shared" si="142"/>
        <v>0</v>
      </c>
      <c r="J722" s="18">
        <f t="shared" si="142"/>
        <v>0</v>
      </c>
      <c r="K722" s="18">
        <f t="shared" si="141"/>
        <v>0</v>
      </c>
    </row>
    <row r="723" spans="1:11" x14ac:dyDescent="0.25">
      <c r="A723" s="2" t="s">
        <v>901</v>
      </c>
      <c r="B723" s="2">
        <v>137000</v>
      </c>
      <c r="C723" s="17">
        <v>5.2900000000000003E-2</v>
      </c>
      <c r="D723" s="17">
        <v>5.7000000000000002E-2</v>
      </c>
      <c r="E723" s="18">
        <v>2899619.32</v>
      </c>
      <c r="F723" s="19">
        <f t="shared" si="143"/>
        <v>12782.488502333334</v>
      </c>
      <c r="G723" s="19">
        <f t="shared" si="138"/>
        <v>13773.191769999999</v>
      </c>
      <c r="H723" s="18">
        <f t="shared" si="139"/>
        <v>990.70326766666585</v>
      </c>
      <c r="I723" s="18">
        <f t="shared" si="142"/>
        <v>153389.862028</v>
      </c>
      <c r="J723" s="18">
        <f t="shared" si="142"/>
        <v>165278.30124</v>
      </c>
      <c r="K723" s="18">
        <f t="shared" si="141"/>
        <v>11888.439211999997</v>
      </c>
    </row>
    <row r="724" spans="1:11" x14ac:dyDescent="0.25">
      <c r="A724" s="2" t="s">
        <v>323</v>
      </c>
      <c r="B724" s="2">
        <v>137000</v>
      </c>
      <c r="C724" s="17">
        <v>4.7E-2</v>
      </c>
      <c r="D724" s="17">
        <v>5.7000000000000002E-2</v>
      </c>
      <c r="E724" s="18">
        <v>18970525.459999997</v>
      </c>
      <c r="F724" s="19">
        <f t="shared" si="143"/>
        <v>74301.224718333324</v>
      </c>
      <c r="G724" s="19">
        <f t="shared" si="138"/>
        <v>90109.995934999999</v>
      </c>
      <c r="H724" s="18">
        <f t="shared" si="139"/>
        <v>15808.771216666675</v>
      </c>
      <c r="I724" s="18">
        <f t="shared" si="142"/>
        <v>891614.69661999983</v>
      </c>
      <c r="J724" s="18">
        <f t="shared" si="142"/>
        <v>1081319.9512199999</v>
      </c>
      <c r="K724" s="18">
        <f t="shared" si="141"/>
        <v>189705.2546000001</v>
      </c>
    </row>
    <row r="725" spans="1:11" x14ac:dyDescent="0.25">
      <c r="A725" s="2" t="s">
        <v>902</v>
      </c>
      <c r="B725" s="2">
        <v>137001</v>
      </c>
      <c r="C725" s="17">
        <v>8.7800000000000003E-2</v>
      </c>
      <c r="D725" s="17">
        <v>8.1900000000000001E-2</v>
      </c>
      <c r="E725" s="18">
        <v>2961135.35</v>
      </c>
      <c r="F725" s="19">
        <f t="shared" si="143"/>
        <v>21665.640310833336</v>
      </c>
      <c r="G725" s="19">
        <f t="shared" si="138"/>
        <v>20209.748763750002</v>
      </c>
      <c r="H725" s="18">
        <f t="shared" si="139"/>
        <v>-1455.8915470833344</v>
      </c>
      <c r="I725" s="18">
        <f t="shared" si="142"/>
        <v>259987.68373000005</v>
      </c>
      <c r="J725" s="18">
        <f t="shared" si="142"/>
        <v>242516.98516500002</v>
      </c>
      <c r="K725" s="18">
        <f t="shared" si="141"/>
        <v>-17470.698565000028</v>
      </c>
    </row>
    <row r="726" spans="1:11" x14ac:dyDescent="0.25">
      <c r="A726" s="2" t="s">
        <v>324</v>
      </c>
      <c r="B726" s="2">
        <v>137001</v>
      </c>
      <c r="C726" s="17">
        <v>6.6400000000000001E-2</v>
      </c>
      <c r="D726" s="17">
        <v>8.1900000000000001E-2</v>
      </c>
      <c r="E726" s="18">
        <v>3011107.95</v>
      </c>
      <c r="F726" s="19">
        <f t="shared" si="143"/>
        <v>16661.46399</v>
      </c>
      <c r="G726" s="19">
        <f t="shared" si="138"/>
        <v>20550.811758750002</v>
      </c>
      <c r="H726" s="18">
        <f t="shared" si="139"/>
        <v>3889.3477687500017</v>
      </c>
      <c r="I726" s="18">
        <f t="shared" si="142"/>
        <v>199937.56787999999</v>
      </c>
      <c r="J726" s="18">
        <f t="shared" si="142"/>
        <v>246609.74110500002</v>
      </c>
      <c r="K726" s="18">
        <f t="shared" si="141"/>
        <v>46672.173225000035</v>
      </c>
    </row>
    <row r="727" spans="1:11" x14ac:dyDescent="0.25">
      <c r="A727" s="2" t="s">
        <v>903</v>
      </c>
      <c r="B727" s="2">
        <v>137011</v>
      </c>
      <c r="C727" s="17">
        <v>7.0800000000000002E-2</v>
      </c>
      <c r="D727" s="17">
        <v>7.3200000000000001E-2</v>
      </c>
      <c r="E727" s="18">
        <v>360578.36</v>
      </c>
      <c r="F727" s="19">
        <f t="shared" si="143"/>
        <v>2127.4123239999999</v>
      </c>
      <c r="G727" s="19">
        <f t="shared" si="138"/>
        <v>2199.5279959999998</v>
      </c>
      <c r="H727" s="18">
        <f t="shared" si="139"/>
        <v>72.115671999999904</v>
      </c>
      <c r="I727" s="18">
        <f t="shared" si="142"/>
        <v>25528.947887999999</v>
      </c>
      <c r="J727" s="18">
        <f t="shared" si="142"/>
        <v>26394.335951999998</v>
      </c>
      <c r="K727" s="18">
        <f t="shared" si="141"/>
        <v>865.38806399999885</v>
      </c>
    </row>
    <row r="728" spans="1:11" x14ac:dyDescent="0.25">
      <c r="A728" s="2" t="s">
        <v>904</v>
      </c>
      <c r="B728" s="2">
        <v>137011</v>
      </c>
      <c r="C728" s="17">
        <v>7.0800000000000002E-2</v>
      </c>
      <c r="D728" s="17">
        <v>7.3200000000000001E-2</v>
      </c>
      <c r="E728" s="18">
        <v>0</v>
      </c>
      <c r="F728" s="19">
        <f t="shared" si="143"/>
        <v>0</v>
      </c>
      <c r="G728" s="19">
        <f t="shared" si="138"/>
        <v>0</v>
      </c>
      <c r="H728" s="18">
        <f t="shared" si="139"/>
        <v>0</v>
      </c>
      <c r="I728" s="18">
        <f t="shared" si="142"/>
        <v>0</v>
      </c>
      <c r="J728" s="18">
        <f t="shared" si="142"/>
        <v>0</v>
      </c>
      <c r="K728" s="18">
        <f t="shared" si="141"/>
        <v>0</v>
      </c>
    </row>
    <row r="729" spans="1:11" x14ac:dyDescent="0.25">
      <c r="A729" s="2" t="s">
        <v>325</v>
      </c>
      <c r="B729" s="2">
        <v>137011</v>
      </c>
      <c r="C729" s="17">
        <v>7.1300000000000002E-2</v>
      </c>
      <c r="D729" s="17">
        <v>7.3200000000000001E-2</v>
      </c>
      <c r="E729" s="18">
        <v>336872.62</v>
      </c>
      <c r="F729" s="19">
        <f t="shared" si="143"/>
        <v>2001.5848171666667</v>
      </c>
      <c r="G729" s="19">
        <f t="shared" si="138"/>
        <v>2054.922982</v>
      </c>
      <c r="H729" s="18">
        <f t="shared" si="139"/>
        <v>53.338164833333394</v>
      </c>
      <c r="I729" s="18">
        <f t="shared" si="142"/>
        <v>24019.017806</v>
      </c>
      <c r="J729" s="18">
        <f t="shared" si="142"/>
        <v>24659.075784000001</v>
      </c>
      <c r="K729" s="18">
        <f t="shared" si="141"/>
        <v>640.05797800000073</v>
      </c>
    </row>
    <row r="730" spans="1:11" x14ac:dyDescent="0.25">
      <c r="A730" s="2" t="s">
        <v>905</v>
      </c>
      <c r="B730" s="2">
        <v>137020</v>
      </c>
      <c r="C730" s="17">
        <v>4.6600000000000003E-2</v>
      </c>
      <c r="D730" s="17">
        <v>3.4099999999999998E-2</v>
      </c>
      <c r="E730" s="18">
        <v>12239674.540000001</v>
      </c>
      <c r="F730" s="19">
        <f t="shared" si="143"/>
        <v>47530.736130333338</v>
      </c>
      <c r="G730" s="19">
        <f t="shared" si="138"/>
        <v>34781.075151166668</v>
      </c>
      <c r="H730" s="18">
        <f t="shared" si="139"/>
        <v>-12749.660979166671</v>
      </c>
      <c r="I730" s="18">
        <f t="shared" si="142"/>
        <v>570368.83356400009</v>
      </c>
      <c r="J730" s="18">
        <f t="shared" si="142"/>
        <v>417372.90181399998</v>
      </c>
      <c r="K730" s="18">
        <f t="shared" si="141"/>
        <v>-152995.93175000011</v>
      </c>
    </row>
    <row r="731" spans="1:11" x14ac:dyDescent="0.25">
      <c r="A731" s="2" t="s">
        <v>906</v>
      </c>
      <c r="B731" s="2">
        <v>137020</v>
      </c>
      <c r="C731" s="17">
        <v>4.6600000000000003E-2</v>
      </c>
      <c r="D731" s="17">
        <v>3.4099999999999998E-2</v>
      </c>
      <c r="E731" s="18">
        <v>0</v>
      </c>
      <c r="F731" s="19">
        <f t="shared" si="143"/>
        <v>0</v>
      </c>
      <c r="G731" s="19">
        <f t="shared" si="138"/>
        <v>0</v>
      </c>
      <c r="H731" s="18">
        <f t="shared" si="139"/>
        <v>0</v>
      </c>
      <c r="I731" s="18">
        <f t="shared" si="142"/>
        <v>0</v>
      </c>
      <c r="J731" s="18">
        <f t="shared" si="142"/>
        <v>0</v>
      </c>
      <c r="K731" s="18">
        <f t="shared" si="141"/>
        <v>0</v>
      </c>
    </row>
    <row r="732" spans="1:11" x14ac:dyDescent="0.25">
      <c r="A732" s="2" t="s">
        <v>907</v>
      </c>
      <c r="B732" s="2">
        <v>137020</v>
      </c>
      <c r="C732" s="17">
        <v>4.6600000000000003E-2</v>
      </c>
      <c r="D732" s="17">
        <v>3.4099999999999998E-2</v>
      </c>
      <c r="E732" s="18">
        <v>751952.69</v>
      </c>
      <c r="F732" s="19">
        <f t="shared" si="143"/>
        <v>2920.0829461666667</v>
      </c>
      <c r="G732" s="19">
        <f t="shared" si="138"/>
        <v>2136.7988940833329</v>
      </c>
      <c r="H732" s="18">
        <f t="shared" si="139"/>
        <v>-783.28405208333379</v>
      </c>
      <c r="I732" s="18">
        <f t="shared" si="142"/>
        <v>35040.995353999999</v>
      </c>
      <c r="J732" s="18">
        <f t="shared" si="142"/>
        <v>25641.586728999995</v>
      </c>
      <c r="K732" s="18">
        <f t="shared" si="141"/>
        <v>-9399.4086250000037</v>
      </c>
    </row>
    <row r="733" spans="1:11" x14ac:dyDescent="0.25">
      <c r="A733" s="2" t="s">
        <v>326</v>
      </c>
      <c r="B733" s="2">
        <v>137020</v>
      </c>
      <c r="C733" s="17">
        <v>4.58E-2</v>
      </c>
      <c r="D733" s="17">
        <v>3.4099999999999998E-2</v>
      </c>
      <c r="E733" s="18">
        <v>6842202.9100000001</v>
      </c>
      <c r="F733" s="19">
        <f t="shared" si="143"/>
        <v>26114.407773166666</v>
      </c>
      <c r="G733" s="19">
        <f t="shared" si="138"/>
        <v>19443.259935916667</v>
      </c>
      <c r="H733" s="18">
        <f t="shared" si="139"/>
        <v>-6671.1478372499987</v>
      </c>
      <c r="I733" s="18">
        <f t="shared" si="142"/>
        <v>313372.893278</v>
      </c>
      <c r="J733" s="18">
        <f t="shared" si="142"/>
        <v>233319.11923100002</v>
      </c>
      <c r="K733" s="18">
        <f t="shared" si="141"/>
        <v>-80053.774046999984</v>
      </c>
    </row>
    <row r="734" spans="1:11" x14ac:dyDescent="0.25">
      <c r="A734" s="2" t="s">
        <v>908</v>
      </c>
      <c r="B734" s="2">
        <v>137100</v>
      </c>
      <c r="C734" s="17">
        <v>0.1007</v>
      </c>
      <c r="D734" s="17">
        <v>0.108</v>
      </c>
      <c r="E734" s="18">
        <v>0</v>
      </c>
      <c r="F734" s="19">
        <f t="shared" si="143"/>
        <v>0</v>
      </c>
      <c r="G734" s="19">
        <f t="shared" si="138"/>
        <v>0</v>
      </c>
      <c r="H734" s="18">
        <f t="shared" si="139"/>
        <v>0</v>
      </c>
      <c r="I734" s="18">
        <f t="shared" si="142"/>
        <v>0</v>
      </c>
      <c r="J734" s="18">
        <f t="shared" si="142"/>
        <v>0</v>
      </c>
      <c r="K734" s="18">
        <f t="shared" si="141"/>
        <v>0</v>
      </c>
    </row>
    <row r="735" spans="1:11" x14ac:dyDescent="0.25">
      <c r="A735" s="2" t="s">
        <v>909</v>
      </c>
      <c r="B735" s="2">
        <v>137100</v>
      </c>
      <c r="C735" s="17">
        <v>0.1007</v>
      </c>
      <c r="D735" s="17">
        <v>0.108</v>
      </c>
      <c r="E735" s="18">
        <v>0</v>
      </c>
      <c r="F735" s="19">
        <f t="shared" si="143"/>
        <v>0</v>
      </c>
      <c r="G735" s="19">
        <f t="shared" si="138"/>
        <v>0</v>
      </c>
      <c r="H735" s="18">
        <f t="shared" si="139"/>
        <v>0</v>
      </c>
      <c r="I735" s="18">
        <f t="shared" si="142"/>
        <v>0</v>
      </c>
      <c r="J735" s="18">
        <f t="shared" si="142"/>
        <v>0</v>
      </c>
      <c r="K735" s="18">
        <f t="shared" si="141"/>
        <v>0</v>
      </c>
    </row>
    <row r="736" spans="1:11" x14ac:dyDescent="0.25">
      <c r="A736" s="2" t="s">
        <v>910</v>
      </c>
      <c r="B736" s="2">
        <v>137101</v>
      </c>
      <c r="C736" s="17">
        <v>0.1007</v>
      </c>
      <c r="D736" s="17">
        <v>0.108</v>
      </c>
      <c r="E736" s="18">
        <v>198339.3</v>
      </c>
      <c r="F736" s="19">
        <f t="shared" si="143"/>
        <v>1664.3972924999998</v>
      </c>
      <c r="G736" s="19">
        <f t="shared" si="138"/>
        <v>1785.0536999999997</v>
      </c>
      <c r="H736" s="18">
        <f t="shared" si="139"/>
        <v>120.65640749999989</v>
      </c>
      <c r="I736" s="18">
        <f t="shared" si="142"/>
        <v>19972.767509999998</v>
      </c>
      <c r="J736" s="18">
        <f t="shared" si="142"/>
        <v>21420.644399999997</v>
      </c>
      <c r="K736" s="18">
        <f t="shared" si="141"/>
        <v>1447.8768899999995</v>
      </c>
    </row>
    <row r="737" spans="1:11" x14ac:dyDescent="0.25">
      <c r="A737" s="2" t="s">
        <v>327</v>
      </c>
      <c r="B737" s="2">
        <v>137101</v>
      </c>
      <c r="C737" s="17">
        <v>0.1139</v>
      </c>
      <c r="D737" s="17">
        <v>0.108</v>
      </c>
      <c r="E737" s="18">
        <v>235254.24</v>
      </c>
      <c r="F737" s="19">
        <f t="shared" si="143"/>
        <v>2232.9548279999999</v>
      </c>
      <c r="G737" s="19">
        <f t="shared" ref="G737:G741" si="144">+E737*D737/12</f>
        <v>2117.2881599999996</v>
      </c>
      <c r="H737" s="18">
        <f t="shared" ref="H737:H741" si="145">+G737-F737</f>
        <v>-115.6666680000003</v>
      </c>
      <c r="I737" s="18">
        <f t="shared" si="142"/>
        <v>26795.457935999999</v>
      </c>
      <c r="J737" s="18">
        <f t="shared" si="142"/>
        <v>25407.457919999993</v>
      </c>
      <c r="K737" s="18">
        <f t="shared" ref="K737:K741" si="146">+J737-I737</f>
        <v>-1388.0000160000054</v>
      </c>
    </row>
    <row r="738" spans="1:11" x14ac:dyDescent="0.25">
      <c r="A738" s="2" t="s">
        <v>911</v>
      </c>
      <c r="B738" s="2">
        <v>137300</v>
      </c>
      <c r="C738" s="17">
        <v>3.5099999999999992E-2</v>
      </c>
      <c r="D738" s="17">
        <v>3.6900000000000002E-2</v>
      </c>
      <c r="E738" s="18">
        <v>169467038.49999997</v>
      </c>
      <c r="F738" s="19">
        <f t="shared" si="143"/>
        <v>495691.08761249977</v>
      </c>
      <c r="G738" s="19">
        <f t="shared" si="144"/>
        <v>521111.14338749996</v>
      </c>
      <c r="H738" s="18">
        <f t="shared" si="145"/>
        <v>25420.05577500019</v>
      </c>
      <c r="I738" s="18">
        <f t="shared" si="142"/>
        <v>5948293.0513499975</v>
      </c>
      <c r="J738" s="18">
        <f t="shared" si="142"/>
        <v>6253333.7206499996</v>
      </c>
      <c r="K738" s="18">
        <f t="shared" si="146"/>
        <v>305040.66930000205</v>
      </c>
    </row>
    <row r="739" spans="1:11" x14ac:dyDescent="0.25">
      <c r="A739" s="2" t="s">
        <v>912</v>
      </c>
      <c r="B739" s="2">
        <v>137300</v>
      </c>
      <c r="C739" s="17">
        <v>3.5099999999999992E-2</v>
      </c>
      <c r="D739" s="17">
        <v>3.6900000000000002E-2</v>
      </c>
      <c r="E739" s="18">
        <v>5004448.1700000009</v>
      </c>
      <c r="F739" s="19">
        <f t="shared" si="143"/>
        <v>14638.01089725</v>
      </c>
      <c r="G739" s="19">
        <f t="shared" si="144"/>
        <v>15388.678122750003</v>
      </c>
      <c r="H739" s="18">
        <f t="shared" si="145"/>
        <v>750.66722550000304</v>
      </c>
      <c r="I739" s="18">
        <f t="shared" si="142"/>
        <v>175656.130767</v>
      </c>
      <c r="J739" s="18">
        <f t="shared" si="142"/>
        <v>184664.13747300004</v>
      </c>
      <c r="K739" s="18">
        <f t="shared" si="146"/>
        <v>9008.0067060000438</v>
      </c>
    </row>
    <row r="740" spans="1:11" x14ac:dyDescent="0.25">
      <c r="A740" s="2" t="s">
        <v>328</v>
      </c>
      <c r="B740" s="2">
        <v>137310</v>
      </c>
      <c r="C740" s="17">
        <v>4.3199999999999995E-2</v>
      </c>
      <c r="D740" s="17">
        <v>3.6900000000000002E-2</v>
      </c>
      <c r="E740" s="18">
        <v>85716201.25999999</v>
      </c>
      <c r="F740" s="19">
        <f t="shared" si="143"/>
        <v>308578.32453599997</v>
      </c>
      <c r="G740" s="19">
        <f t="shared" si="144"/>
        <v>263577.31887449999</v>
      </c>
      <c r="H740" s="18">
        <f t="shared" si="145"/>
        <v>-45001.005661499978</v>
      </c>
      <c r="I740" s="18">
        <f t="shared" si="142"/>
        <v>3702939.8944319999</v>
      </c>
      <c r="J740" s="18">
        <f t="shared" si="142"/>
        <v>3162927.8264939999</v>
      </c>
      <c r="K740" s="18">
        <f t="shared" si="146"/>
        <v>-540012.06793799996</v>
      </c>
    </row>
    <row r="741" spans="1:11" x14ac:dyDescent="0.25">
      <c r="A741" s="2" t="s">
        <v>329</v>
      </c>
      <c r="B741" s="2">
        <v>137320</v>
      </c>
      <c r="C741" s="17">
        <v>4.0500000000000001E-2</v>
      </c>
      <c r="D741" s="17">
        <v>3.6900000000000002E-2</v>
      </c>
      <c r="E741" s="18">
        <v>75042253.539999992</v>
      </c>
      <c r="F741" s="19">
        <f t="shared" si="143"/>
        <v>253267.60569749997</v>
      </c>
      <c r="G741" s="19">
        <f t="shared" si="144"/>
        <v>230754.92963549998</v>
      </c>
      <c r="H741" s="18">
        <f t="shared" si="145"/>
        <v>-22512.676061999984</v>
      </c>
      <c r="I741" s="18">
        <f t="shared" si="142"/>
        <v>3039211.2683699997</v>
      </c>
      <c r="J741" s="18">
        <f t="shared" si="142"/>
        <v>2769059.1556259999</v>
      </c>
      <c r="K741" s="18">
        <f t="shared" si="146"/>
        <v>-270152.11274399981</v>
      </c>
    </row>
    <row r="742" spans="1:11" x14ac:dyDescent="0.25">
      <c r="A742" s="7" t="s">
        <v>330</v>
      </c>
      <c r="C742" s="17"/>
      <c r="D742" s="17"/>
      <c r="E742" s="20">
        <f>SUBTOTAL(9,E673:E741)</f>
        <v>4573640852.1800003</v>
      </c>
      <c r="F742" s="20">
        <f t="shared" ref="F742:K742" si="147">SUBTOTAL(9,F673:F741)</f>
        <v>11232822.375146499</v>
      </c>
      <c r="G742" s="20">
        <f t="shared" si="147"/>
        <v>11089986.569156669</v>
      </c>
      <c r="H742" s="20">
        <f t="shared" si="147"/>
        <v>-142835.80598983279</v>
      </c>
      <c r="I742" s="20">
        <f t="shared" si="147"/>
        <v>134793868.50175798</v>
      </c>
      <c r="J742" s="20">
        <f t="shared" si="147"/>
        <v>133079838.82988</v>
      </c>
      <c r="K742" s="20">
        <f t="shared" si="147"/>
        <v>-1714029.6718779958</v>
      </c>
    </row>
    <row r="743" spans="1:11" x14ac:dyDescent="0.25">
      <c r="A743" s="7"/>
      <c r="C743" s="17"/>
      <c r="D743" s="17"/>
      <c r="E743" s="23"/>
      <c r="F743" s="23"/>
      <c r="G743" s="23"/>
      <c r="H743" s="23"/>
      <c r="I743" s="23"/>
      <c r="J743" s="23"/>
      <c r="K743" s="23"/>
    </row>
    <row r="744" spans="1:11" x14ac:dyDescent="0.25">
      <c r="C744" s="17"/>
      <c r="D744" s="17"/>
      <c r="E744" s="18"/>
      <c r="F744" s="19"/>
      <c r="G744" s="19"/>
      <c r="H744" s="18"/>
      <c r="I744" s="18"/>
      <c r="J744" s="18"/>
      <c r="K744" s="18"/>
    </row>
    <row r="745" spans="1:11" x14ac:dyDescent="0.25">
      <c r="A745" s="7" t="s">
        <v>331</v>
      </c>
    </row>
    <row r="747" spans="1:11" x14ac:dyDescent="0.25">
      <c r="A747" s="7" t="s">
        <v>17</v>
      </c>
      <c r="C747" s="17"/>
      <c r="D747" s="17"/>
      <c r="E747" s="18"/>
      <c r="F747" s="19"/>
      <c r="G747" s="19"/>
      <c r="H747" s="18"/>
      <c r="I747" s="18"/>
      <c r="J747" s="18"/>
      <c r="K747" s="18"/>
    </row>
    <row r="748" spans="1:11" x14ac:dyDescent="0.25">
      <c r="A748" s="2" t="s">
        <v>913</v>
      </c>
      <c r="B748" s="2">
        <v>139010</v>
      </c>
      <c r="C748" s="17">
        <v>2.8399999999999998E-2</v>
      </c>
      <c r="D748" s="17">
        <v>2.8400000000000002E-2</v>
      </c>
      <c r="E748" s="18">
        <v>88740032.790000021</v>
      </c>
      <c r="F748" s="19">
        <f t="shared" ref="F748:F768" si="148">E748*C748/12</f>
        <v>210018.07760300001</v>
      </c>
      <c r="G748" s="19">
        <f t="shared" ref="G748:G768" si="149">+E748*D748/12</f>
        <v>210018.07760300007</v>
      </c>
      <c r="H748" s="18">
        <f t="shared" ref="H748:H768" si="150">+G748-F748</f>
        <v>0</v>
      </c>
      <c r="I748" s="18">
        <f t="shared" ref="I748:J768" si="151">+F748*12</f>
        <v>2520216.9312360003</v>
      </c>
      <c r="J748" s="18">
        <f t="shared" si="151"/>
        <v>2520216.9312360007</v>
      </c>
      <c r="K748" s="18">
        <f t="shared" ref="K748:K768" si="152">+J748-I748</f>
        <v>0</v>
      </c>
    </row>
    <row r="749" spans="1:11" x14ac:dyDescent="0.25">
      <c r="A749" s="2" t="s">
        <v>914</v>
      </c>
      <c r="B749" s="2">
        <v>139010</v>
      </c>
      <c r="C749" s="17">
        <v>2.8399999999999998E-2</v>
      </c>
      <c r="D749" s="17">
        <v>2.8400000000000002E-2</v>
      </c>
      <c r="E749" s="18">
        <v>7038364.3400000008</v>
      </c>
      <c r="F749" s="19">
        <f t="shared" si="148"/>
        <v>16657.462271333334</v>
      </c>
      <c r="G749" s="19">
        <f t="shared" si="149"/>
        <v>16657.462271333334</v>
      </c>
      <c r="H749" s="18">
        <f t="shared" si="150"/>
        <v>0</v>
      </c>
      <c r="I749" s="18">
        <f t="shared" si="151"/>
        <v>199889.54725599999</v>
      </c>
      <c r="J749" s="18">
        <f t="shared" si="151"/>
        <v>199889.54725599999</v>
      </c>
      <c r="K749" s="18">
        <f t="shared" si="152"/>
        <v>0</v>
      </c>
    </row>
    <row r="750" spans="1:11" x14ac:dyDescent="0.25">
      <c r="A750" s="2" t="s">
        <v>915</v>
      </c>
      <c r="B750" s="2">
        <v>139010</v>
      </c>
      <c r="C750" s="17">
        <v>2.8399999999999998E-2</v>
      </c>
      <c r="D750" s="17">
        <v>2.8400000000000002E-2</v>
      </c>
      <c r="E750" s="18">
        <v>55125.86</v>
      </c>
      <c r="F750" s="19">
        <f t="shared" si="148"/>
        <v>130.46453533333332</v>
      </c>
      <c r="G750" s="19">
        <f t="shared" si="149"/>
        <v>130.46453533333334</v>
      </c>
      <c r="H750" s="18">
        <f t="shared" si="150"/>
        <v>0</v>
      </c>
      <c r="I750" s="18">
        <f t="shared" si="151"/>
        <v>1565.5744239999999</v>
      </c>
      <c r="J750" s="18">
        <f t="shared" si="151"/>
        <v>1565.5744240000001</v>
      </c>
      <c r="K750" s="18">
        <f t="shared" si="152"/>
        <v>0</v>
      </c>
    </row>
    <row r="751" spans="1:11" x14ac:dyDescent="0.25">
      <c r="A751" s="2" t="s">
        <v>916</v>
      </c>
      <c r="B751" s="2">
        <v>139010</v>
      </c>
      <c r="C751" s="17">
        <v>2.8399999999999998E-2</v>
      </c>
      <c r="D751" s="17">
        <v>2.8400000000000002E-2</v>
      </c>
      <c r="E751" s="18">
        <v>4934676.63</v>
      </c>
      <c r="F751" s="19">
        <f t="shared" si="148"/>
        <v>11678.734690999998</v>
      </c>
      <c r="G751" s="19">
        <f t="shared" si="149"/>
        <v>11678.734691</v>
      </c>
      <c r="H751" s="18">
        <f t="shared" si="150"/>
        <v>0</v>
      </c>
      <c r="I751" s="18">
        <f t="shared" si="151"/>
        <v>140144.81629199997</v>
      </c>
      <c r="J751" s="18">
        <f t="shared" si="151"/>
        <v>140144.816292</v>
      </c>
      <c r="K751" s="18">
        <f t="shared" si="152"/>
        <v>0</v>
      </c>
    </row>
    <row r="752" spans="1:11" x14ac:dyDescent="0.25">
      <c r="A752" s="2" t="s">
        <v>917</v>
      </c>
      <c r="B752" s="2">
        <v>139010</v>
      </c>
      <c r="C752" s="17">
        <v>2.8399999999999998E-2</v>
      </c>
      <c r="D752" s="17">
        <v>2.8400000000000002E-2</v>
      </c>
      <c r="E752" s="18">
        <v>11546540.6</v>
      </c>
      <c r="F752" s="19">
        <f t="shared" si="148"/>
        <v>27326.812753333332</v>
      </c>
      <c r="G752" s="19">
        <f t="shared" si="149"/>
        <v>27326.812753333332</v>
      </c>
      <c r="H752" s="18">
        <f t="shared" si="150"/>
        <v>0</v>
      </c>
      <c r="I752" s="18">
        <f t="shared" si="151"/>
        <v>327921.75303999998</v>
      </c>
      <c r="J752" s="18">
        <f t="shared" si="151"/>
        <v>327921.75303999998</v>
      </c>
      <c r="K752" s="18">
        <f t="shared" si="152"/>
        <v>0</v>
      </c>
    </row>
    <row r="753" spans="1:11" x14ac:dyDescent="0.25">
      <c r="A753" s="2" t="s">
        <v>918</v>
      </c>
      <c r="B753" s="2">
        <v>139010</v>
      </c>
      <c r="C753" s="17">
        <v>2.8399999999999998E-2</v>
      </c>
      <c r="D753" s="17">
        <v>2.8400000000000002E-2</v>
      </c>
      <c r="E753" s="18">
        <v>2812853.49</v>
      </c>
      <c r="F753" s="19">
        <f t="shared" si="148"/>
        <v>6657.086593</v>
      </c>
      <c r="G753" s="19">
        <f t="shared" si="149"/>
        <v>6657.0865930000009</v>
      </c>
      <c r="H753" s="18">
        <f t="shared" si="150"/>
        <v>0</v>
      </c>
      <c r="I753" s="18">
        <f t="shared" si="151"/>
        <v>79885.039116</v>
      </c>
      <c r="J753" s="18">
        <f t="shared" si="151"/>
        <v>79885.039116000014</v>
      </c>
      <c r="K753" s="18">
        <f t="shared" si="152"/>
        <v>0</v>
      </c>
    </row>
    <row r="754" spans="1:11" x14ac:dyDescent="0.25">
      <c r="A754" s="2" t="s">
        <v>919</v>
      </c>
      <c r="B754" s="2">
        <v>139011</v>
      </c>
      <c r="C754" s="17">
        <v>6.6699999999999995E-2</v>
      </c>
      <c r="D754" s="17">
        <v>6.6699999999999995E-2</v>
      </c>
      <c r="E754" s="18">
        <v>0</v>
      </c>
      <c r="F754" s="19">
        <f t="shared" si="148"/>
        <v>0</v>
      </c>
      <c r="G754" s="19">
        <f t="shared" si="149"/>
        <v>0</v>
      </c>
      <c r="H754" s="18">
        <f t="shared" si="150"/>
        <v>0</v>
      </c>
      <c r="I754" s="18">
        <f t="shared" si="151"/>
        <v>0</v>
      </c>
      <c r="J754" s="18">
        <f t="shared" si="151"/>
        <v>0</v>
      </c>
      <c r="K754" s="18">
        <f t="shared" si="152"/>
        <v>0</v>
      </c>
    </row>
    <row r="755" spans="1:11" x14ac:dyDescent="0.25">
      <c r="A755" s="2" t="s">
        <v>920</v>
      </c>
      <c r="B755" s="2">
        <v>139020</v>
      </c>
      <c r="C755" s="17">
        <v>4.2099999999999999E-2</v>
      </c>
      <c r="D755" s="17">
        <v>4.2099999999999999E-2</v>
      </c>
      <c r="E755" s="18">
        <v>0</v>
      </c>
      <c r="F755" s="19">
        <f t="shared" si="148"/>
        <v>0</v>
      </c>
      <c r="G755" s="19">
        <f t="shared" si="149"/>
        <v>0</v>
      </c>
      <c r="H755" s="18">
        <f t="shared" si="150"/>
        <v>0</v>
      </c>
      <c r="I755" s="18">
        <f t="shared" si="151"/>
        <v>0</v>
      </c>
      <c r="J755" s="18">
        <f t="shared" si="151"/>
        <v>0</v>
      </c>
      <c r="K755" s="18">
        <f t="shared" si="152"/>
        <v>0</v>
      </c>
    </row>
    <row r="756" spans="1:11" x14ac:dyDescent="0.25">
      <c r="A756" s="2" t="s">
        <v>921</v>
      </c>
      <c r="B756" s="2">
        <v>139020</v>
      </c>
      <c r="C756" s="17">
        <v>4.2099999999999999E-2</v>
      </c>
      <c r="D756" s="17">
        <v>4.2099999999999999E-2</v>
      </c>
      <c r="E756" s="18">
        <v>0</v>
      </c>
      <c r="F756" s="19">
        <f t="shared" si="148"/>
        <v>0</v>
      </c>
      <c r="G756" s="19">
        <f t="shared" si="149"/>
        <v>0</v>
      </c>
      <c r="H756" s="18">
        <f t="shared" si="150"/>
        <v>0</v>
      </c>
      <c r="I756" s="18">
        <f t="shared" si="151"/>
        <v>0</v>
      </c>
      <c r="J756" s="18">
        <f t="shared" si="151"/>
        <v>0</v>
      </c>
      <c r="K756" s="18">
        <f t="shared" si="152"/>
        <v>0</v>
      </c>
    </row>
    <row r="757" spans="1:11" x14ac:dyDescent="0.25">
      <c r="A757" s="2" t="s">
        <v>922</v>
      </c>
      <c r="B757" s="2">
        <v>139020</v>
      </c>
      <c r="C757" s="17">
        <v>4.2099999999999999E-2</v>
      </c>
      <c r="D757" s="17">
        <v>4.2099999999999999E-2</v>
      </c>
      <c r="E757" s="18">
        <v>0</v>
      </c>
      <c r="F757" s="19">
        <f t="shared" si="148"/>
        <v>0</v>
      </c>
      <c r="G757" s="19">
        <f t="shared" si="149"/>
        <v>0</v>
      </c>
      <c r="H757" s="18">
        <f t="shared" si="150"/>
        <v>0</v>
      </c>
      <c r="I757" s="18">
        <f t="shared" si="151"/>
        <v>0</v>
      </c>
      <c r="J757" s="18">
        <f t="shared" si="151"/>
        <v>0</v>
      </c>
      <c r="K757" s="18">
        <f t="shared" si="152"/>
        <v>0</v>
      </c>
    </row>
    <row r="758" spans="1:11" x14ac:dyDescent="0.25">
      <c r="A758" s="2" t="s">
        <v>923</v>
      </c>
      <c r="B758" s="2">
        <v>139020</v>
      </c>
      <c r="C758" s="17">
        <v>4.2099999999999999E-2</v>
      </c>
      <c r="D758" s="17">
        <v>4.2099999999999999E-2</v>
      </c>
      <c r="E758" s="18">
        <v>0</v>
      </c>
      <c r="F758" s="19">
        <f t="shared" si="148"/>
        <v>0</v>
      </c>
      <c r="G758" s="19">
        <f t="shared" si="149"/>
        <v>0</v>
      </c>
      <c r="H758" s="18">
        <f t="shared" si="150"/>
        <v>0</v>
      </c>
      <c r="I758" s="18">
        <f t="shared" si="151"/>
        <v>0</v>
      </c>
      <c r="J758" s="18">
        <f t="shared" si="151"/>
        <v>0</v>
      </c>
      <c r="K758" s="18">
        <f t="shared" si="152"/>
        <v>0</v>
      </c>
    </row>
    <row r="759" spans="1:11" x14ac:dyDescent="0.25">
      <c r="A759" s="2" t="s">
        <v>924</v>
      </c>
      <c r="B759" s="2">
        <v>139020</v>
      </c>
      <c r="C759" s="17">
        <v>4.2099999999999999E-2</v>
      </c>
      <c r="D759" s="17">
        <v>4.2099999999999999E-2</v>
      </c>
      <c r="E759" s="18">
        <v>0</v>
      </c>
      <c r="F759" s="19">
        <f t="shared" si="148"/>
        <v>0</v>
      </c>
      <c r="G759" s="19">
        <f t="shared" si="149"/>
        <v>0</v>
      </c>
      <c r="H759" s="18">
        <f t="shared" si="150"/>
        <v>0</v>
      </c>
      <c r="I759" s="18">
        <f t="shared" si="151"/>
        <v>0</v>
      </c>
      <c r="J759" s="18">
        <f t="shared" si="151"/>
        <v>0</v>
      </c>
      <c r="K759" s="18">
        <f t="shared" si="152"/>
        <v>0</v>
      </c>
    </row>
    <row r="760" spans="1:11" x14ac:dyDescent="0.25">
      <c r="A760" s="2" t="s">
        <v>925</v>
      </c>
      <c r="B760" s="2">
        <v>139020</v>
      </c>
      <c r="C760" s="17">
        <v>4.2099999999999999E-2</v>
      </c>
      <c r="D760" s="17">
        <v>4.2099999999999999E-2</v>
      </c>
      <c r="E760" s="18">
        <v>0</v>
      </c>
      <c r="F760" s="19">
        <f t="shared" si="148"/>
        <v>0</v>
      </c>
      <c r="G760" s="19">
        <f t="shared" si="149"/>
        <v>0</v>
      </c>
      <c r="H760" s="18">
        <f t="shared" si="150"/>
        <v>0</v>
      </c>
      <c r="I760" s="18">
        <f t="shared" si="151"/>
        <v>0</v>
      </c>
      <c r="J760" s="18">
        <f t="shared" si="151"/>
        <v>0</v>
      </c>
      <c r="K760" s="18">
        <f t="shared" si="152"/>
        <v>0</v>
      </c>
    </row>
    <row r="761" spans="1:11" x14ac:dyDescent="0.25">
      <c r="A761" s="2" t="s">
        <v>926</v>
      </c>
      <c r="B761" s="2">
        <v>139020</v>
      </c>
      <c r="C761" s="17">
        <v>4.2099999999999999E-2</v>
      </c>
      <c r="D761" s="17">
        <v>4.2099999999999999E-2</v>
      </c>
      <c r="E761" s="18">
        <v>0</v>
      </c>
      <c r="F761" s="19">
        <f t="shared" si="148"/>
        <v>0</v>
      </c>
      <c r="G761" s="19">
        <f t="shared" si="149"/>
        <v>0</v>
      </c>
      <c r="H761" s="18">
        <f t="shared" si="150"/>
        <v>0</v>
      </c>
      <c r="I761" s="18">
        <f t="shared" si="151"/>
        <v>0</v>
      </c>
      <c r="J761" s="18">
        <f t="shared" si="151"/>
        <v>0</v>
      </c>
      <c r="K761" s="18">
        <f t="shared" si="152"/>
        <v>0</v>
      </c>
    </row>
    <row r="762" spans="1:11" x14ac:dyDescent="0.25">
      <c r="A762" s="2" t="s">
        <v>927</v>
      </c>
      <c r="B762" s="2">
        <v>139020</v>
      </c>
      <c r="C762" s="17">
        <v>4.2099999999999999E-2</v>
      </c>
      <c r="D762" s="17">
        <v>4.2099999999999999E-2</v>
      </c>
      <c r="E762" s="18">
        <v>5247.68</v>
      </c>
      <c r="F762" s="19">
        <f t="shared" si="148"/>
        <v>18.410610666666667</v>
      </c>
      <c r="G762" s="19">
        <f t="shared" si="149"/>
        <v>18.410610666666667</v>
      </c>
      <c r="H762" s="18">
        <f t="shared" si="150"/>
        <v>0</v>
      </c>
      <c r="I762" s="18">
        <f t="shared" si="151"/>
        <v>220.92732799999999</v>
      </c>
      <c r="J762" s="18">
        <f t="shared" si="151"/>
        <v>220.92732799999999</v>
      </c>
      <c r="K762" s="18">
        <f t="shared" si="152"/>
        <v>0</v>
      </c>
    </row>
    <row r="763" spans="1:11" x14ac:dyDescent="0.25">
      <c r="A763" s="2" t="s">
        <v>928</v>
      </c>
      <c r="B763" s="2">
        <v>139020</v>
      </c>
      <c r="C763" s="17">
        <v>4.2099999999999999E-2</v>
      </c>
      <c r="D763" s="17">
        <v>4.2099999999999999E-2</v>
      </c>
      <c r="E763" s="18">
        <v>0</v>
      </c>
      <c r="F763" s="19">
        <f t="shared" si="148"/>
        <v>0</v>
      </c>
      <c r="G763" s="19">
        <f t="shared" si="149"/>
        <v>0</v>
      </c>
      <c r="H763" s="18">
        <f t="shared" si="150"/>
        <v>0</v>
      </c>
      <c r="I763" s="18">
        <f t="shared" si="151"/>
        <v>0</v>
      </c>
      <c r="J763" s="18">
        <f t="shared" si="151"/>
        <v>0</v>
      </c>
      <c r="K763" s="18">
        <f t="shared" si="152"/>
        <v>0</v>
      </c>
    </row>
    <row r="764" spans="1:11" x14ac:dyDescent="0.25">
      <c r="A764" s="2" t="s">
        <v>929</v>
      </c>
      <c r="B764" s="2">
        <v>139020</v>
      </c>
      <c r="C764" s="17">
        <v>4.2099999999999999E-2</v>
      </c>
      <c r="D764" s="17">
        <v>4.2099999999999999E-2</v>
      </c>
      <c r="E764" s="18">
        <v>0</v>
      </c>
      <c r="F764" s="19">
        <f t="shared" si="148"/>
        <v>0</v>
      </c>
      <c r="G764" s="19">
        <f t="shared" si="149"/>
        <v>0</v>
      </c>
      <c r="H764" s="18">
        <f t="shared" si="150"/>
        <v>0</v>
      </c>
      <c r="I764" s="18">
        <f t="shared" si="151"/>
        <v>0</v>
      </c>
      <c r="J764" s="18">
        <f t="shared" si="151"/>
        <v>0</v>
      </c>
      <c r="K764" s="18">
        <f t="shared" si="152"/>
        <v>0</v>
      </c>
    </row>
    <row r="765" spans="1:11" x14ac:dyDescent="0.25">
      <c r="A765" s="2" t="s">
        <v>930</v>
      </c>
      <c r="B765" s="2">
        <v>139020</v>
      </c>
      <c r="C765" s="17">
        <v>4.2099999999999999E-2</v>
      </c>
      <c r="D765" s="17">
        <v>4.2099999999999999E-2</v>
      </c>
      <c r="E765" s="18">
        <v>0</v>
      </c>
      <c r="F765" s="19">
        <f t="shared" si="148"/>
        <v>0</v>
      </c>
      <c r="G765" s="19">
        <f t="shared" si="149"/>
        <v>0</v>
      </c>
      <c r="H765" s="18">
        <f t="shared" si="150"/>
        <v>0</v>
      </c>
      <c r="I765" s="18">
        <f t="shared" si="151"/>
        <v>0</v>
      </c>
      <c r="J765" s="18">
        <f t="shared" si="151"/>
        <v>0</v>
      </c>
      <c r="K765" s="18">
        <f t="shared" si="152"/>
        <v>0</v>
      </c>
    </row>
    <row r="766" spans="1:11" x14ac:dyDescent="0.25">
      <c r="A766" s="2" t="s">
        <v>931</v>
      </c>
      <c r="B766" s="2">
        <v>139020</v>
      </c>
      <c r="C766" s="17">
        <v>4.2099999999999999E-2</v>
      </c>
      <c r="D766" s="17">
        <v>4.2099999999999999E-2</v>
      </c>
      <c r="E766" s="18">
        <v>0</v>
      </c>
      <c r="F766" s="19">
        <f t="shared" si="148"/>
        <v>0</v>
      </c>
      <c r="G766" s="19">
        <f t="shared" si="149"/>
        <v>0</v>
      </c>
      <c r="H766" s="18">
        <f t="shared" si="150"/>
        <v>0</v>
      </c>
      <c r="I766" s="18">
        <f t="shared" si="151"/>
        <v>0</v>
      </c>
      <c r="J766" s="18">
        <f t="shared" si="151"/>
        <v>0</v>
      </c>
      <c r="K766" s="18">
        <f t="shared" si="152"/>
        <v>0</v>
      </c>
    </row>
    <row r="767" spans="1:11" x14ac:dyDescent="0.25">
      <c r="A767" s="2" t="s">
        <v>932</v>
      </c>
      <c r="B767" s="2">
        <v>139020</v>
      </c>
      <c r="C767" s="17">
        <v>4.2099999999999999E-2</v>
      </c>
      <c r="D767" s="17">
        <v>4.2099999999999999E-2</v>
      </c>
      <c r="E767" s="18">
        <v>0</v>
      </c>
      <c r="F767" s="19">
        <f t="shared" si="148"/>
        <v>0</v>
      </c>
      <c r="G767" s="19">
        <f t="shared" si="149"/>
        <v>0</v>
      </c>
      <c r="H767" s="18">
        <f t="shared" si="150"/>
        <v>0</v>
      </c>
      <c r="I767" s="18">
        <f t="shared" si="151"/>
        <v>0</v>
      </c>
      <c r="J767" s="18">
        <f t="shared" si="151"/>
        <v>0</v>
      </c>
      <c r="K767" s="18">
        <f t="shared" si="152"/>
        <v>0</v>
      </c>
    </row>
    <row r="768" spans="1:11" x14ac:dyDescent="0.25">
      <c r="A768" s="2" t="s">
        <v>933</v>
      </c>
      <c r="B768" s="2">
        <v>139020</v>
      </c>
      <c r="C768" s="17">
        <v>4.2099999999999999E-2</v>
      </c>
      <c r="D768" s="17">
        <v>4.2099999999999999E-2</v>
      </c>
      <c r="E768" s="18">
        <v>0</v>
      </c>
      <c r="F768" s="19">
        <f t="shared" si="148"/>
        <v>0</v>
      </c>
      <c r="G768" s="19">
        <f t="shared" si="149"/>
        <v>0</v>
      </c>
      <c r="H768" s="18">
        <f t="shared" si="150"/>
        <v>0</v>
      </c>
      <c r="I768" s="18">
        <f t="shared" si="151"/>
        <v>0</v>
      </c>
      <c r="J768" s="18">
        <f t="shared" si="151"/>
        <v>0</v>
      </c>
      <c r="K768" s="18">
        <f t="shared" si="152"/>
        <v>0</v>
      </c>
    </row>
    <row r="769" spans="1:11" x14ac:dyDescent="0.25">
      <c r="A769" s="7" t="s">
        <v>176</v>
      </c>
      <c r="C769" s="17"/>
      <c r="D769" s="17"/>
      <c r="E769" s="20">
        <f>SUBTOTAL(9,E748:E768)</f>
        <v>115132841.39000002</v>
      </c>
      <c r="F769" s="20">
        <f t="shared" ref="F769:K769" si="153">SUBTOTAL(9,F748:F768)</f>
        <v>272487.04905766662</v>
      </c>
      <c r="G769" s="20">
        <f t="shared" si="153"/>
        <v>272487.04905766674</v>
      </c>
      <c r="H769" s="20">
        <f t="shared" si="153"/>
        <v>0</v>
      </c>
      <c r="I769" s="20">
        <f t="shared" si="153"/>
        <v>3269844.5886919997</v>
      </c>
      <c r="J769" s="20">
        <f t="shared" si="153"/>
        <v>3269844.5886920001</v>
      </c>
      <c r="K769" s="20">
        <f t="shared" si="153"/>
        <v>0</v>
      </c>
    </row>
    <row r="770" spans="1:11" x14ac:dyDescent="0.25">
      <c r="C770" s="17"/>
      <c r="D770" s="17"/>
      <c r="E770" s="18"/>
      <c r="F770" s="19"/>
      <c r="G770" s="19"/>
      <c r="H770" s="18"/>
      <c r="I770" s="18"/>
      <c r="J770" s="18"/>
      <c r="K770" s="18"/>
    </row>
    <row r="771" spans="1:11" x14ac:dyDescent="0.25">
      <c r="A771" s="7" t="s">
        <v>934</v>
      </c>
      <c r="C771" s="17"/>
      <c r="D771" s="17"/>
      <c r="E771" s="18"/>
      <c r="F771" s="19"/>
      <c r="G771" s="19"/>
      <c r="H771" s="18"/>
      <c r="I771" s="18"/>
      <c r="J771" s="18"/>
      <c r="K771" s="18"/>
    </row>
    <row r="772" spans="1:11" x14ac:dyDescent="0.25">
      <c r="A772" s="2" t="s">
        <v>935</v>
      </c>
      <c r="B772" s="2">
        <v>139110</v>
      </c>
      <c r="C772" s="17">
        <v>0.05</v>
      </c>
      <c r="D772" s="17">
        <v>0.05</v>
      </c>
      <c r="E772" s="18">
        <v>13937820.52</v>
      </c>
      <c r="F772" s="19">
        <f t="shared" ref="F772:F778" si="154">E772*C772/12</f>
        <v>58074.252166666673</v>
      </c>
      <c r="G772" s="19">
        <f t="shared" ref="G772:G778" si="155">+E772*D772/12</f>
        <v>58074.252166666673</v>
      </c>
      <c r="H772" s="18">
        <f t="shared" ref="H772:H778" si="156">+G772-F772</f>
        <v>0</v>
      </c>
      <c r="I772" s="18">
        <f t="shared" ref="I772:J778" si="157">+F772*12</f>
        <v>696891.02600000007</v>
      </c>
      <c r="J772" s="18">
        <f t="shared" si="157"/>
        <v>696891.02600000007</v>
      </c>
      <c r="K772" s="18">
        <f t="shared" ref="K772:K778" si="158">+J772-I772</f>
        <v>0</v>
      </c>
    </row>
    <row r="773" spans="1:11" x14ac:dyDescent="0.25">
      <c r="A773" s="2" t="s">
        <v>936</v>
      </c>
      <c r="B773" s="2">
        <v>139110</v>
      </c>
      <c r="C773" s="17">
        <v>0.05</v>
      </c>
      <c r="D773" s="17">
        <v>0.05</v>
      </c>
      <c r="E773" s="18">
        <v>333808.27999999997</v>
      </c>
      <c r="F773" s="19">
        <f t="shared" si="154"/>
        <v>1390.8678333333335</v>
      </c>
      <c r="G773" s="19">
        <f t="shared" si="155"/>
        <v>1390.8678333333335</v>
      </c>
      <c r="H773" s="18">
        <f t="shared" si="156"/>
        <v>0</v>
      </c>
      <c r="I773" s="18">
        <f t="shared" si="157"/>
        <v>16690.414000000001</v>
      </c>
      <c r="J773" s="18">
        <f t="shared" si="157"/>
        <v>16690.414000000001</v>
      </c>
      <c r="K773" s="18">
        <f t="shared" si="158"/>
        <v>0</v>
      </c>
    </row>
    <row r="774" spans="1:11" x14ac:dyDescent="0.25">
      <c r="A774" s="2" t="s">
        <v>937</v>
      </c>
      <c r="B774" s="2">
        <v>139120</v>
      </c>
      <c r="C774" s="17">
        <v>0.2</v>
      </c>
      <c r="D774" s="17">
        <v>0.2</v>
      </c>
      <c r="E774" s="18">
        <v>22868864.030000001</v>
      </c>
      <c r="F774" s="19">
        <f t="shared" si="154"/>
        <v>381147.73383333342</v>
      </c>
      <c r="G774" s="19">
        <f t="shared" si="155"/>
        <v>381147.73383333342</v>
      </c>
      <c r="H774" s="18">
        <f t="shared" si="156"/>
        <v>0</v>
      </c>
      <c r="I774" s="18">
        <f t="shared" si="157"/>
        <v>4573772.8060000008</v>
      </c>
      <c r="J774" s="18">
        <f t="shared" si="157"/>
        <v>4573772.8060000008</v>
      </c>
      <c r="K774" s="18">
        <f t="shared" si="158"/>
        <v>0</v>
      </c>
    </row>
    <row r="775" spans="1:11" x14ac:dyDescent="0.25">
      <c r="A775" s="2" t="s">
        <v>938</v>
      </c>
      <c r="B775" s="2">
        <v>139120</v>
      </c>
      <c r="C775" s="17">
        <v>0.2</v>
      </c>
      <c r="D775" s="17">
        <v>0.2</v>
      </c>
      <c r="E775" s="18">
        <v>44583.19</v>
      </c>
      <c r="F775" s="19">
        <f t="shared" si="154"/>
        <v>743.0531666666667</v>
      </c>
      <c r="G775" s="19">
        <f t="shared" si="155"/>
        <v>743.0531666666667</v>
      </c>
      <c r="H775" s="18">
        <f t="shared" si="156"/>
        <v>0</v>
      </c>
      <c r="I775" s="18">
        <f t="shared" si="157"/>
        <v>8916.6380000000008</v>
      </c>
      <c r="J775" s="18">
        <f t="shared" si="157"/>
        <v>8916.6380000000008</v>
      </c>
      <c r="K775" s="18">
        <f t="shared" si="158"/>
        <v>0</v>
      </c>
    </row>
    <row r="776" spans="1:11" x14ac:dyDescent="0.25">
      <c r="A776" s="2" t="s">
        <v>939</v>
      </c>
      <c r="B776" s="2">
        <v>139120</v>
      </c>
      <c r="C776" s="17">
        <v>0.2</v>
      </c>
      <c r="D776" s="17">
        <v>0.2</v>
      </c>
      <c r="E776" s="18">
        <v>0</v>
      </c>
      <c r="F776" s="19">
        <f t="shared" si="154"/>
        <v>0</v>
      </c>
      <c r="G776" s="19">
        <f t="shared" si="155"/>
        <v>0</v>
      </c>
      <c r="H776" s="18">
        <f t="shared" si="156"/>
        <v>0</v>
      </c>
      <c r="I776" s="18">
        <f t="shared" si="157"/>
        <v>0</v>
      </c>
      <c r="J776" s="18">
        <f t="shared" si="157"/>
        <v>0</v>
      </c>
      <c r="K776" s="18">
        <f t="shared" si="158"/>
        <v>0</v>
      </c>
    </row>
    <row r="777" spans="1:11" x14ac:dyDescent="0.25">
      <c r="A777" s="2" t="s">
        <v>940</v>
      </c>
      <c r="B777" s="2">
        <v>139130</v>
      </c>
      <c r="C777" s="17">
        <v>0</v>
      </c>
      <c r="D777" s="17">
        <v>0</v>
      </c>
      <c r="E777" s="18">
        <v>0</v>
      </c>
      <c r="F777" s="19">
        <f t="shared" si="154"/>
        <v>0</v>
      </c>
      <c r="G777" s="19">
        <f t="shared" si="155"/>
        <v>0</v>
      </c>
      <c r="H777" s="18">
        <f t="shared" si="156"/>
        <v>0</v>
      </c>
      <c r="I777" s="18">
        <f t="shared" si="157"/>
        <v>0</v>
      </c>
      <c r="J777" s="18">
        <f t="shared" si="157"/>
        <v>0</v>
      </c>
      <c r="K777" s="18">
        <f t="shared" si="158"/>
        <v>0</v>
      </c>
    </row>
    <row r="778" spans="1:11" x14ac:dyDescent="0.25">
      <c r="A778" s="2" t="s">
        <v>941</v>
      </c>
      <c r="B778" s="2">
        <v>139131</v>
      </c>
      <c r="C778" s="17">
        <v>0.25</v>
      </c>
      <c r="D778" s="17">
        <v>0.25</v>
      </c>
      <c r="E778" s="18">
        <v>3888585.83</v>
      </c>
      <c r="F778" s="19">
        <f t="shared" si="154"/>
        <v>81012.204791666663</v>
      </c>
      <c r="G778" s="19">
        <f t="shared" si="155"/>
        <v>81012.204791666663</v>
      </c>
      <c r="H778" s="18">
        <f t="shared" si="156"/>
        <v>0</v>
      </c>
      <c r="I778" s="18">
        <f t="shared" si="157"/>
        <v>972146.45750000002</v>
      </c>
      <c r="J778" s="18">
        <f t="shared" si="157"/>
        <v>972146.45750000002</v>
      </c>
      <c r="K778" s="18">
        <f t="shared" si="158"/>
        <v>0</v>
      </c>
    </row>
    <row r="779" spans="1:11" x14ac:dyDescent="0.25">
      <c r="A779" s="7" t="s">
        <v>942</v>
      </c>
      <c r="C779" s="17"/>
      <c r="D779" s="17"/>
      <c r="E779" s="20">
        <f>SUBTOTAL(9,E772:E778)</f>
        <v>41073661.849999994</v>
      </c>
      <c r="F779" s="20">
        <f t="shared" ref="F779:K779" si="159">SUBTOTAL(9,F772:F778)</f>
        <v>522368.11179166671</v>
      </c>
      <c r="G779" s="20">
        <f t="shared" si="159"/>
        <v>522368.11179166671</v>
      </c>
      <c r="H779" s="20">
        <f t="shared" si="159"/>
        <v>0</v>
      </c>
      <c r="I779" s="20">
        <f t="shared" si="159"/>
        <v>6268417.341500001</v>
      </c>
      <c r="J779" s="20">
        <f t="shared" si="159"/>
        <v>6268417.341500001</v>
      </c>
      <c r="K779" s="20">
        <f t="shared" si="159"/>
        <v>0</v>
      </c>
    </row>
    <row r="780" spans="1:11" x14ac:dyDescent="0.25">
      <c r="C780" s="17"/>
      <c r="D780" s="17"/>
      <c r="E780" s="18"/>
      <c r="F780" s="19"/>
      <c r="G780" s="19"/>
      <c r="H780" s="18"/>
      <c r="I780" s="18"/>
      <c r="J780" s="18"/>
      <c r="K780" s="18"/>
    </row>
    <row r="781" spans="1:11" x14ac:dyDescent="0.25">
      <c r="A781" s="7" t="s">
        <v>332</v>
      </c>
      <c r="C781" s="17"/>
      <c r="D781" s="17"/>
      <c r="E781" s="18"/>
      <c r="F781" s="19"/>
      <c r="G781" s="19"/>
      <c r="H781" s="18"/>
      <c r="I781" s="18"/>
      <c r="J781" s="18"/>
      <c r="K781" s="18"/>
    </row>
    <row r="782" spans="1:11" x14ac:dyDescent="0.25">
      <c r="A782" s="2" t="s">
        <v>943</v>
      </c>
      <c r="B782" s="2">
        <v>139200</v>
      </c>
      <c r="C782" s="17">
        <v>0</v>
      </c>
      <c r="D782" s="17">
        <v>0</v>
      </c>
      <c r="E782" s="18">
        <v>0</v>
      </c>
      <c r="F782" s="19">
        <f>E782*C782/12</f>
        <v>0</v>
      </c>
      <c r="G782" s="19">
        <f t="shared" ref="G782:G788" si="160">+E782*D782/12</f>
        <v>0</v>
      </c>
      <c r="H782" s="18">
        <f>+G782-F782</f>
        <v>0</v>
      </c>
      <c r="I782" s="18">
        <f t="shared" ref="I782:J788" si="161">+F782*12</f>
        <v>0</v>
      </c>
      <c r="J782" s="18">
        <f t="shared" si="161"/>
        <v>0</v>
      </c>
      <c r="K782" s="18">
        <f>+J782-I782</f>
        <v>0</v>
      </c>
    </row>
    <row r="783" spans="1:11" x14ac:dyDescent="0.25">
      <c r="A783" s="2" t="s">
        <v>333</v>
      </c>
      <c r="B783" s="2">
        <v>139220</v>
      </c>
      <c r="C783" s="17">
        <v>6.0100000000000001E-2</v>
      </c>
      <c r="D783" s="17">
        <v>6.0100000000000001E-2</v>
      </c>
      <c r="E783" s="18">
        <v>362090.06000000006</v>
      </c>
      <c r="F783" s="19">
        <f>E783*C783/12</f>
        <v>1813.4677171666669</v>
      </c>
      <c r="G783" s="19">
        <f t="shared" si="160"/>
        <v>1813.4677171666669</v>
      </c>
      <c r="H783" s="18">
        <f>+G783-F783</f>
        <v>0</v>
      </c>
      <c r="I783" s="18">
        <f t="shared" si="161"/>
        <v>21761.612606000002</v>
      </c>
      <c r="J783" s="18">
        <f t="shared" si="161"/>
        <v>21761.612606000002</v>
      </c>
      <c r="K783" s="18">
        <f>+J783-I783</f>
        <v>0</v>
      </c>
    </row>
    <row r="784" spans="1:11" x14ac:dyDescent="0.25">
      <c r="A784" s="2" t="s">
        <v>944</v>
      </c>
      <c r="B784" s="2">
        <v>139200</v>
      </c>
      <c r="C784" s="17">
        <v>5.8400000000000001E-2</v>
      </c>
      <c r="D784" s="17">
        <v>5.0900000000000001E-2</v>
      </c>
      <c r="E784" s="18">
        <v>2230525.94</v>
      </c>
      <c r="F784" s="19">
        <f>E784*$C784/12</f>
        <v>10855.226241333334</v>
      </c>
      <c r="G784" s="19">
        <f t="shared" si="160"/>
        <v>9461.1475288333331</v>
      </c>
      <c r="H784" s="18">
        <f t="shared" ref="H784:H788" si="162">+G784-F784</f>
        <v>-1394.0787125000006</v>
      </c>
      <c r="I784" s="18">
        <f t="shared" si="161"/>
        <v>130262.714896</v>
      </c>
      <c r="J784" s="18">
        <f t="shared" si="161"/>
        <v>113533.770346</v>
      </c>
      <c r="K784" s="18">
        <f t="shared" ref="K784:K788" si="163">+J784-I784</f>
        <v>-16728.94455</v>
      </c>
    </row>
    <row r="785" spans="1:11" x14ac:dyDescent="0.25">
      <c r="A785" s="2" t="s">
        <v>945</v>
      </c>
      <c r="B785" s="2">
        <v>139200</v>
      </c>
      <c r="C785" s="17">
        <v>5.8400000000000001E-2</v>
      </c>
      <c r="D785" s="17">
        <v>5.0900000000000001E-2</v>
      </c>
      <c r="E785" s="18">
        <v>50585.060000000005</v>
      </c>
      <c r="F785" s="19">
        <f>E785*$C785/12</f>
        <v>246.18062533333338</v>
      </c>
      <c r="G785" s="19">
        <f t="shared" si="160"/>
        <v>214.56496283333334</v>
      </c>
      <c r="H785" s="18">
        <f t="shared" si="162"/>
        <v>-31.615662500000042</v>
      </c>
      <c r="I785" s="18">
        <f t="shared" si="161"/>
        <v>2954.1675040000005</v>
      </c>
      <c r="J785" s="18">
        <f t="shared" si="161"/>
        <v>2574.7795540000002</v>
      </c>
      <c r="K785" s="18">
        <f t="shared" si="163"/>
        <v>-379.38795000000027</v>
      </c>
    </row>
    <row r="786" spans="1:11" x14ac:dyDescent="0.25">
      <c r="A786" s="2" t="s">
        <v>946</v>
      </c>
      <c r="B786" s="2">
        <v>139210</v>
      </c>
      <c r="C786" s="17">
        <v>2.2200000000000001E-2</v>
      </c>
      <c r="D786" s="17">
        <v>3.49E-2</v>
      </c>
      <c r="E786" s="18">
        <v>6404630.9400000004</v>
      </c>
      <c r="F786" s="19">
        <f>E786*$C786/12</f>
        <v>11848.567239000002</v>
      </c>
      <c r="G786" s="19">
        <f t="shared" si="160"/>
        <v>18626.801650500001</v>
      </c>
      <c r="H786" s="18">
        <f t="shared" si="162"/>
        <v>6778.2344114999996</v>
      </c>
      <c r="I786" s="18">
        <f t="shared" si="161"/>
        <v>142182.80686800001</v>
      </c>
      <c r="J786" s="18">
        <f t="shared" si="161"/>
        <v>223521.61980600003</v>
      </c>
      <c r="K786" s="18">
        <f t="shared" si="163"/>
        <v>81338.812938000017</v>
      </c>
    </row>
    <row r="787" spans="1:11" x14ac:dyDescent="0.25">
      <c r="A787" s="2" t="s">
        <v>334</v>
      </c>
      <c r="B787" s="2">
        <v>139200</v>
      </c>
      <c r="C787" s="17">
        <v>3.85E-2</v>
      </c>
      <c r="D787" s="17">
        <v>5.0900000000000001E-2</v>
      </c>
      <c r="E787" s="18">
        <v>1383897.99</v>
      </c>
      <c r="F787" s="19">
        <f>E787*C787/12</f>
        <v>4440.0060512499995</v>
      </c>
      <c r="G787" s="19">
        <f t="shared" si="160"/>
        <v>5870.03397425</v>
      </c>
      <c r="H787" s="18">
        <f t="shared" si="162"/>
        <v>1430.0279230000006</v>
      </c>
      <c r="I787" s="18">
        <f t="shared" si="161"/>
        <v>53280.072614999997</v>
      </c>
      <c r="J787" s="18">
        <f t="shared" si="161"/>
        <v>70440.407691</v>
      </c>
      <c r="K787" s="18">
        <f t="shared" si="163"/>
        <v>17160.335076000003</v>
      </c>
    </row>
    <row r="788" spans="1:11" x14ac:dyDescent="0.25">
      <c r="A788" s="2" t="s">
        <v>335</v>
      </c>
      <c r="B788" s="2">
        <v>139210</v>
      </c>
      <c r="C788" s="17">
        <v>4.4900000000000002E-2</v>
      </c>
      <c r="D788" s="17">
        <v>3.49E-2</v>
      </c>
      <c r="E788" s="18">
        <v>8035916.2300000004</v>
      </c>
      <c r="F788" s="19">
        <f>E788*C788/12</f>
        <v>30067.71989391667</v>
      </c>
      <c r="G788" s="19">
        <f t="shared" si="160"/>
        <v>23371.123035583336</v>
      </c>
      <c r="H788" s="18">
        <f t="shared" si="162"/>
        <v>-6696.5968583333342</v>
      </c>
      <c r="I788" s="18">
        <f t="shared" si="161"/>
        <v>360812.63872700004</v>
      </c>
      <c r="J788" s="18">
        <f t="shared" si="161"/>
        <v>280453.47642700002</v>
      </c>
      <c r="K788" s="18">
        <f t="shared" si="163"/>
        <v>-80359.162300000025</v>
      </c>
    </row>
    <row r="789" spans="1:11" x14ac:dyDescent="0.25">
      <c r="A789" s="7" t="s">
        <v>336</v>
      </c>
      <c r="E789" s="20">
        <f>SUBTOTAL(9,E782:E788)</f>
        <v>18467646.219999999</v>
      </c>
      <c r="F789" s="20">
        <f t="shared" ref="F789:K789" si="164">SUBTOTAL(9,F782:F788)</f>
        <v>59271.167767999999</v>
      </c>
      <c r="G789" s="20">
        <f t="shared" si="164"/>
        <v>59357.138869166665</v>
      </c>
      <c r="H789" s="20">
        <f t="shared" si="164"/>
        <v>85.971101166664994</v>
      </c>
      <c r="I789" s="20">
        <f t="shared" si="164"/>
        <v>711254.01321600005</v>
      </c>
      <c r="J789" s="20">
        <f t="shared" si="164"/>
        <v>712285.6664300001</v>
      </c>
      <c r="K789" s="20">
        <f t="shared" si="164"/>
        <v>1031.6532139999908</v>
      </c>
    </row>
    <row r="790" spans="1:11" x14ac:dyDescent="0.25">
      <c r="C790" s="17"/>
      <c r="D790" s="17"/>
      <c r="E790" s="18"/>
      <c r="F790" s="19"/>
      <c r="G790" s="19"/>
      <c r="H790" s="18"/>
      <c r="I790" s="18"/>
      <c r="J790" s="18"/>
      <c r="K790" s="18"/>
    </row>
    <row r="791" spans="1:11" x14ac:dyDescent="0.25">
      <c r="A791" s="7" t="s">
        <v>947</v>
      </c>
      <c r="C791" s="17"/>
      <c r="D791" s="17"/>
      <c r="E791" s="18"/>
      <c r="F791" s="19"/>
      <c r="G791" s="19"/>
      <c r="H791" s="18"/>
      <c r="I791" s="18"/>
      <c r="J791" s="18"/>
      <c r="K791" s="18"/>
    </row>
    <row r="792" spans="1:11" x14ac:dyDescent="0.25">
      <c r="A792" s="2" t="s">
        <v>948</v>
      </c>
      <c r="B792" s="2">
        <v>139300</v>
      </c>
      <c r="C792" s="17">
        <v>0.04</v>
      </c>
      <c r="D792" s="17">
        <v>0.04</v>
      </c>
      <c r="E792" s="18">
        <v>723738.17999999993</v>
      </c>
      <c r="F792" s="19">
        <f>E792*C792/12</f>
        <v>2412.4605999999999</v>
      </c>
      <c r="G792" s="19">
        <f>+E792*D792/12</f>
        <v>2412.4605999999999</v>
      </c>
      <c r="H792" s="18">
        <f>+G792-F792</f>
        <v>0</v>
      </c>
      <c r="I792" s="18">
        <f>+F792*12</f>
        <v>28949.527199999997</v>
      </c>
      <c r="J792" s="18">
        <f>+G792*12</f>
        <v>28949.527199999997</v>
      </c>
      <c r="K792" s="18">
        <f>+J792-I792</f>
        <v>0</v>
      </c>
    </row>
    <row r="793" spans="1:11" x14ac:dyDescent="0.25">
      <c r="A793" s="2" t="s">
        <v>949</v>
      </c>
      <c r="B793" s="2">
        <v>139300</v>
      </c>
      <c r="C793" s="17">
        <v>0.04</v>
      </c>
      <c r="D793" s="17">
        <v>0.04</v>
      </c>
      <c r="E793" s="18">
        <v>0</v>
      </c>
      <c r="F793" s="19">
        <f>E793*C793/12</f>
        <v>0</v>
      </c>
      <c r="G793" s="19">
        <f>+E793*D793/12</f>
        <v>0</v>
      </c>
      <c r="H793" s="18">
        <f>+G793-F793</f>
        <v>0</v>
      </c>
      <c r="I793" s="18">
        <f>+F793*12</f>
        <v>0</v>
      </c>
      <c r="J793" s="18">
        <f>+G793*12</f>
        <v>0</v>
      </c>
      <c r="K793" s="18">
        <f>+J793-I793</f>
        <v>0</v>
      </c>
    </row>
    <row r="794" spans="1:11" x14ac:dyDescent="0.25">
      <c r="A794" s="7" t="s">
        <v>950</v>
      </c>
      <c r="C794" s="17"/>
      <c r="D794" s="17"/>
      <c r="E794" s="20">
        <f>SUBTOTAL(9,E792:E793)</f>
        <v>723738.17999999993</v>
      </c>
      <c r="F794" s="20">
        <f t="shared" ref="F794:K794" si="165">SUBTOTAL(9,F792:F793)</f>
        <v>2412.4605999999999</v>
      </c>
      <c r="G794" s="20">
        <f t="shared" si="165"/>
        <v>2412.4605999999999</v>
      </c>
      <c r="H794" s="20">
        <f t="shared" si="165"/>
        <v>0</v>
      </c>
      <c r="I794" s="20">
        <f t="shared" si="165"/>
        <v>28949.527199999997</v>
      </c>
      <c r="J794" s="20">
        <f t="shared" si="165"/>
        <v>28949.527199999997</v>
      </c>
      <c r="K794" s="20">
        <f t="shared" si="165"/>
        <v>0</v>
      </c>
    </row>
    <row r="795" spans="1:11" x14ac:dyDescent="0.25">
      <c r="C795" s="17"/>
      <c r="D795" s="17"/>
      <c r="E795" s="18"/>
      <c r="F795" s="19"/>
      <c r="G795" s="19"/>
      <c r="H795" s="18"/>
      <c r="I795" s="18"/>
      <c r="J795" s="18"/>
      <c r="K795" s="18"/>
    </row>
    <row r="796" spans="1:11" x14ac:dyDescent="0.25">
      <c r="A796" s="7" t="s">
        <v>337</v>
      </c>
      <c r="C796" s="17"/>
      <c r="D796" s="17"/>
      <c r="E796" s="18"/>
      <c r="F796" s="19"/>
      <c r="G796" s="19"/>
      <c r="H796" s="18"/>
      <c r="I796" s="18"/>
      <c r="J796" s="18"/>
      <c r="K796" s="18"/>
    </row>
    <row r="797" spans="1:11" x14ac:dyDescent="0.25">
      <c r="A797" s="2" t="s">
        <v>951</v>
      </c>
      <c r="B797" s="2">
        <v>139400</v>
      </c>
      <c r="C797" s="17">
        <v>0.04</v>
      </c>
      <c r="D797" s="17">
        <v>0.04</v>
      </c>
      <c r="E797" s="18">
        <v>17157116.52</v>
      </c>
      <c r="F797" s="19">
        <f>E797*C797/12</f>
        <v>57190.388399999996</v>
      </c>
      <c r="G797" s="19">
        <f>+E797*D797/12</f>
        <v>57190.388399999996</v>
      </c>
      <c r="H797" s="18">
        <f>+G797-F797</f>
        <v>0</v>
      </c>
      <c r="I797" s="18">
        <f t="shared" ref="I797:J799" si="166">+F797*12</f>
        <v>686284.66079999995</v>
      </c>
      <c r="J797" s="18">
        <f t="shared" si="166"/>
        <v>686284.66079999995</v>
      </c>
      <c r="K797" s="18">
        <f>+J797-I797</f>
        <v>0</v>
      </c>
    </row>
    <row r="798" spans="1:11" x14ac:dyDescent="0.25">
      <c r="A798" s="2" t="s">
        <v>952</v>
      </c>
      <c r="B798" s="2">
        <v>139400</v>
      </c>
      <c r="C798" s="17">
        <v>0.04</v>
      </c>
      <c r="D798" s="17">
        <v>0.04</v>
      </c>
      <c r="E798" s="18">
        <v>636387.21000000008</v>
      </c>
      <c r="F798" s="19">
        <f>E798*C798/12</f>
        <v>2121.2907</v>
      </c>
      <c r="G798" s="19">
        <f>+E798*D798/12</f>
        <v>2121.2907</v>
      </c>
      <c r="H798" s="18">
        <f>+G798-F798</f>
        <v>0</v>
      </c>
      <c r="I798" s="18">
        <f t="shared" si="166"/>
        <v>25455.488400000002</v>
      </c>
      <c r="J798" s="18">
        <f t="shared" si="166"/>
        <v>25455.488400000002</v>
      </c>
      <c r="K798" s="18">
        <f>+J798-I798</f>
        <v>0</v>
      </c>
    </row>
    <row r="799" spans="1:11" x14ac:dyDescent="0.25">
      <c r="A799" s="2" t="s">
        <v>338</v>
      </c>
      <c r="B799" s="2">
        <v>139400</v>
      </c>
      <c r="C799" s="17">
        <v>0.04</v>
      </c>
      <c r="D799" s="17">
        <v>0.04</v>
      </c>
      <c r="E799" s="18">
        <v>8621402.5</v>
      </c>
      <c r="F799" s="19">
        <f>E799*C799/12</f>
        <v>28738.008333333335</v>
      </c>
      <c r="G799" s="19">
        <f>+E799*D799/12</f>
        <v>28738.008333333335</v>
      </c>
      <c r="H799" s="18">
        <f>+G799-F799</f>
        <v>0</v>
      </c>
      <c r="I799" s="18">
        <f t="shared" si="166"/>
        <v>344856.10000000003</v>
      </c>
      <c r="J799" s="18">
        <f t="shared" si="166"/>
        <v>344856.10000000003</v>
      </c>
      <c r="K799" s="18">
        <f>+J799-I799</f>
        <v>0</v>
      </c>
    </row>
    <row r="800" spans="1:11" x14ac:dyDescent="0.25">
      <c r="A800" s="7" t="s">
        <v>339</v>
      </c>
      <c r="C800" s="17"/>
      <c r="D800" s="17"/>
      <c r="E800" s="20">
        <f>SUBTOTAL(9,E797:E799)</f>
        <v>26414906.23</v>
      </c>
      <c r="F800" s="20">
        <f t="shared" ref="F800:K800" si="167">SUBTOTAL(9,F797:F799)</f>
        <v>88049.687433333325</v>
      </c>
      <c r="G800" s="20">
        <f t="shared" si="167"/>
        <v>88049.687433333325</v>
      </c>
      <c r="H800" s="20">
        <f t="shared" si="167"/>
        <v>0</v>
      </c>
      <c r="I800" s="20">
        <f t="shared" si="167"/>
        <v>1056596.2492</v>
      </c>
      <c r="J800" s="20">
        <f t="shared" si="167"/>
        <v>1056596.2492</v>
      </c>
      <c r="K800" s="20">
        <f t="shared" si="167"/>
        <v>0</v>
      </c>
    </row>
    <row r="801" spans="1:11" x14ac:dyDescent="0.25">
      <c r="C801" s="17"/>
      <c r="D801" s="17"/>
      <c r="E801" s="18"/>
      <c r="F801" s="19"/>
      <c r="G801" s="19"/>
      <c r="H801" s="18"/>
      <c r="I801" s="18"/>
      <c r="J801" s="18"/>
      <c r="K801" s="18"/>
    </row>
    <row r="802" spans="1:11" x14ac:dyDescent="0.25">
      <c r="A802" s="7" t="s">
        <v>340</v>
      </c>
      <c r="C802" s="17"/>
      <c r="D802" s="17"/>
      <c r="E802" s="18"/>
      <c r="F802" s="19"/>
      <c r="G802" s="19"/>
      <c r="H802" s="18"/>
      <c r="I802" s="18"/>
      <c r="J802" s="18"/>
      <c r="K802" s="18"/>
    </row>
    <row r="803" spans="1:11" x14ac:dyDescent="0.25">
      <c r="A803" s="2" t="s">
        <v>953</v>
      </c>
      <c r="B803" s="2">
        <v>139600</v>
      </c>
      <c r="C803" s="17">
        <v>0</v>
      </c>
      <c r="D803" s="17">
        <v>0</v>
      </c>
      <c r="E803" s="18">
        <v>0</v>
      </c>
      <c r="F803" s="19">
        <f>E803*C803/12</f>
        <v>0</v>
      </c>
      <c r="G803" s="19">
        <f t="shared" ref="G803:G809" si="168">+E803*D803/12</f>
        <v>0</v>
      </c>
      <c r="H803" s="18">
        <f t="shared" ref="H803:H809" si="169">+G803-F803</f>
        <v>0</v>
      </c>
      <c r="I803" s="18">
        <f t="shared" ref="I803:J809" si="170">+F803*12</f>
        <v>0</v>
      </c>
      <c r="J803" s="18">
        <f t="shared" si="170"/>
        <v>0</v>
      </c>
      <c r="K803" s="18">
        <f t="shared" ref="K803:K809" si="171">+J803-I803</f>
        <v>0</v>
      </c>
    </row>
    <row r="804" spans="1:11" x14ac:dyDescent="0.25">
      <c r="A804" s="2" t="s">
        <v>954</v>
      </c>
      <c r="B804" s="2">
        <v>139600</v>
      </c>
      <c r="C804" s="17">
        <v>0</v>
      </c>
      <c r="D804" s="17">
        <v>0</v>
      </c>
      <c r="E804" s="18">
        <v>0</v>
      </c>
      <c r="F804" s="19">
        <f>E804*C804/12</f>
        <v>0</v>
      </c>
      <c r="G804" s="19">
        <f t="shared" si="168"/>
        <v>0</v>
      </c>
      <c r="H804" s="18">
        <f t="shared" si="169"/>
        <v>0</v>
      </c>
      <c r="I804" s="18">
        <f t="shared" si="170"/>
        <v>0</v>
      </c>
      <c r="J804" s="18">
        <f t="shared" si="170"/>
        <v>0</v>
      </c>
      <c r="K804" s="18">
        <f t="shared" si="171"/>
        <v>0</v>
      </c>
    </row>
    <row r="805" spans="1:11" x14ac:dyDescent="0.25">
      <c r="A805" s="2" t="s">
        <v>955</v>
      </c>
      <c r="B805" s="2">
        <v>139610</v>
      </c>
      <c r="C805" s="17">
        <v>4.1099999999999998E-2</v>
      </c>
      <c r="D805" s="17">
        <v>2.7799999999999998E-2</v>
      </c>
      <c r="E805" s="18">
        <v>6525481.2299999995</v>
      </c>
      <c r="F805" s="19">
        <f>E805*$C805/12</f>
        <v>22349.773212749995</v>
      </c>
      <c r="G805" s="19">
        <f t="shared" si="168"/>
        <v>15117.3648495</v>
      </c>
      <c r="H805" s="18">
        <f t="shared" si="169"/>
        <v>-7232.4083632499951</v>
      </c>
      <c r="I805" s="18">
        <f t="shared" si="170"/>
        <v>268197.27855299995</v>
      </c>
      <c r="J805" s="18">
        <f t="shared" si="170"/>
        <v>181408.37819399999</v>
      </c>
      <c r="K805" s="18">
        <f t="shared" si="171"/>
        <v>-86788.900358999963</v>
      </c>
    </row>
    <row r="806" spans="1:11" x14ac:dyDescent="0.25">
      <c r="A806" s="2" t="s">
        <v>956</v>
      </c>
      <c r="B806" s="2">
        <v>139610</v>
      </c>
      <c r="C806" s="17">
        <v>4.1099999999999998E-2</v>
      </c>
      <c r="D806" s="17">
        <v>2.7799999999999998E-2</v>
      </c>
      <c r="E806" s="18">
        <v>765321.17</v>
      </c>
      <c r="F806" s="19">
        <f>E806*$C806/12</f>
        <v>2621.2250072500001</v>
      </c>
      <c r="G806" s="19">
        <f t="shared" si="168"/>
        <v>1772.9940438333333</v>
      </c>
      <c r="H806" s="18">
        <f t="shared" si="169"/>
        <v>-848.23096341666678</v>
      </c>
      <c r="I806" s="18">
        <f t="shared" si="170"/>
        <v>31454.700087000001</v>
      </c>
      <c r="J806" s="18">
        <f t="shared" si="170"/>
        <v>21275.928526</v>
      </c>
      <c r="K806" s="18">
        <f t="shared" si="171"/>
        <v>-10178.771561000001</v>
      </c>
    </row>
    <row r="807" spans="1:11" x14ac:dyDescent="0.25">
      <c r="A807" s="2" t="s">
        <v>341</v>
      </c>
      <c r="B807" s="2">
        <v>139610</v>
      </c>
      <c r="C807" s="17">
        <v>3.4100000000000005E-2</v>
      </c>
      <c r="D807" s="17">
        <v>2.7799999999999998E-2</v>
      </c>
      <c r="E807" s="18">
        <v>4572629.45</v>
      </c>
      <c r="F807" s="19">
        <f>E807*C807/12</f>
        <v>12993.888687083336</v>
      </c>
      <c r="G807" s="19">
        <f t="shared" si="168"/>
        <v>10593.258225833333</v>
      </c>
      <c r="H807" s="18">
        <f t="shared" si="169"/>
        <v>-2400.6304612500026</v>
      </c>
      <c r="I807" s="18">
        <f t="shared" si="170"/>
        <v>155926.66424500002</v>
      </c>
      <c r="J807" s="18">
        <f t="shared" si="170"/>
        <v>127119.09870999999</v>
      </c>
      <c r="K807" s="18">
        <f t="shared" si="171"/>
        <v>-28807.565535000031</v>
      </c>
    </row>
    <row r="808" spans="1:11" x14ac:dyDescent="0.25">
      <c r="A808" s="2" t="s">
        <v>957</v>
      </c>
      <c r="B808" s="2">
        <v>139620</v>
      </c>
      <c r="C808" s="17">
        <v>3.2600000000000004E-2</v>
      </c>
      <c r="D808" s="17">
        <v>2.46E-2</v>
      </c>
      <c r="E808" s="18">
        <v>1245206.3999999999</v>
      </c>
      <c r="F808" s="19">
        <f>E808*C808/12</f>
        <v>3382.8107199999999</v>
      </c>
      <c r="G808" s="19">
        <f t="shared" si="168"/>
        <v>2552.6731199999999</v>
      </c>
      <c r="H808" s="18">
        <f t="shared" si="169"/>
        <v>-830.13760000000002</v>
      </c>
      <c r="I808" s="18">
        <f t="shared" si="170"/>
        <v>40593.728640000001</v>
      </c>
      <c r="J808" s="18">
        <f t="shared" si="170"/>
        <v>30632.077440000001</v>
      </c>
      <c r="K808" s="18">
        <f t="shared" si="171"/>
        <v>-9961.6512000000002</v>
      </c>
    </row>
    <row r="809" spans="1:11" x14ac:dyDescent="0.25">
      <c r="A809" s="2" t="s">
        <v>342</v>
      </c>
      <c r="B809" s="2">
        <v>139620</v>
      </c>
      <c r="C809" s="17">
        <v>3.2500000000000001E-2</v>
      </c>
      <c r="D809" s="17">
        <v>2.46E-2</v>
      </c>
      <c r="E809" s="18">
        <v>783166.70000000007</v>
      </c>
      <c r="F809" s="19">
        <f>E809*C809/12</f>
        <v>2121.076479166667</v>
      </c>
      <c r="G809" s="19">
        <f t="shared" si="168"/>
        <v>1605.4917350000003</v>
      </c>
      <c r="H809" s="18">
        <f t="shared" si="169"/>
        <v>-515.58474416666672</v>
      </c>
      <c r="I809" s="18">
        <f t="shared" si="170"/>
        <v>25452.917750000004</v>
      </c>
      <c r="J809" s="18">
        <f t="shared" si="170"/>
        <v>19265.900820000003</v>
      </c>
      <c r="K809" s="18">
        <f t="shared" si="171"/>
        <v>-6187.0169300000016</v>
      </c>
    </row>
    <row r="810" spans="1:11" x14ac:dyDescent="0.25">
      <c r="A810" s="7" t="s">
        <v>343</v>
      </c>
      <c r="C810" s="17"/>
      <c r="D810" s="17"/>
      <c r="E810" s="20">
        <f>SUBTOTAL(9,E803:E809)</f>
        <v>13891804.949999999</v>
      </c>
      <c r="F810" s="20">
        <f t="shared" ref="F810:K810" si="172">SUBTOTAL(9,F803:F809)</f>
        <v>43468.774106249999</v>
      </c>
      <c r="G810" s="20">
        <f t="shared" si="172"/>
        <v>31641.781974166664</v>
      </c>
      <c r="H810" s="20">
        <f t="shared" si="172"/>
        <v>-11826.992132083331</v>
      </c>
      <c r="I810" s="20">
        <f t="shared" si="172"/>
        <v>521625.28927499999</v>
      </c>
      <c r="J810" s="20">
        <f t="shared" si="172"/>
        <v>379701.38368999999</v>
      </c>
      <c r="K810" s="20">
        <f t="shared" si="172"/>
        <v>-141923.905585</v>
      </c>
    </row>
    <row r="811" spans="1:11" x14ac:dyDescent="0.25">
      <c r="C811" s="17"/>
      <c r="D811" s="17"/>
      <c r="E811" s="18"/>
      <c r="F811" s="19"/>
      <c r="G811" s="19"/>
      <c r="H811" s="18"/>
      <c r="I811" s="18"/>
      <c r="J811" s="18"/>
      <c r="K811" s="18"/>
    </row>
    <row r="812" spans="1:11" x14ac:dyDescent="0.25">
      <c r="A812" s="7" t="s">
        <v>344</v>
      </c>
      <c r="C812" s="17"/>
      <c r="D812" s="17"/>
      <c r="E812" s="18"/>
      <c r="F812" s="19"/>
      <c r="G812" s="19"/>
      <c r="H812" s="18"/>
      <c r="I812" s="18"/>
      <c r="J812" s="18"/>
      <c r="K812" s="18"/>
    </row>
    <row r="813" spans="1:11" x14ac:dyDescent="0.25">
      <c r="A813" s="2" t="s">
        <v>958</v>
      </c>
      <c r="B813" s="2">
        <v>139700</v>
      </c>
      <c r="C813" s="17">
        <v>0.04</v>
      </c>
      <c r="D813" s="17">
        <v>0.04</v>
      </c>
      <c r="E813" s="18">
        <v>40756152.600000001</v>
      </c>
      <c r="F813" s="19">
        <f t="shared" ref="F813:F819" si="173">E813*C813/12</f>
        <v>135853.842</v>
      </c>
      <c r="G813" s="19">
        <f t="shared" ref="G813:G819" si="174">+E813*D813/12</f>
        <v>135853.842</v>
      </c>
      <c r="H813" s="18">
        <f t="shared" ref="H813:H819" si="175">+G813-F813</f>
        <v>0</v>
      </c>
      <c r="I813" s="18">
        <f t="shared" ref="I813:J819" si="176">+F813*12</f>
        <v>1630246.1040000001</v>
      </c>
      <c r="J813" s="18">
        <f t="shared" si="176"/>
        <v>1630246.1040000001</v>
      </c>
      <c r="K813" s="18">
        <f t="shared" ref="K813:K819" si="177">+J813-I813</f>
        <v>0</v>
      </c>
    </row>
    <row r="814" spans="1:11" x14ac:dyDescent="0.25">
      <c r="A814" s="2" t="s">
        <v>959</v>
      </c>
      <c r="B814" s="2">
        <v>139700</v>
      </c>
      <c r="C814" s="17">
        <v>0.04</v>
      </c>
      <c r="D814" s="17">
        <v>0.04</v>
      </c>
      <c r="E814" s="18">
        <v>1218500.9200000002</v>
      </c>
      <c r="F814" s="19">
        <f t="shared" si="173"/>
        <v>4061.6697333333341</v>
      </c>
      <c r="G814" s="19">
        <f t="shared" si="174"/>
        <v>4061.6697333333341</v>
      </c>
      <c r="H814" s="18">
        <f t="shared" si="175"/>
        <v>0</v>
      </c>
      <c r="I814" s="18">
        <f t="shared" si="176"/>
        <v>48740.036800000009</v>
      </c>
      <c r="J814" s="18">
        <f t="shared" si="176"/>
        <v>48740.036800000009</v>
      </c>
      <c r="K814" s="18">
        <f t="shared" si="177"/>
        <v>0</v>
      </c>
    </row>
    <row r="815" spans="1:11" x14ac:dyDescent="0.25">
      <c r="A815" s="2" t="s">
        <v>960</v>
      </c>
      <c r="B815" s="2">
        <v>139710</v>
      </c>
      <c r="C815" s="17">
        <v>0.1</v>
      </c>
      <c r="D815" s="17">
        <v>0.1</v>
      </c>
      <c r="E815" s="18">
        <v>28470492.960000001</v>
      </c>
      <c r="F815" s="19">
        <f t="shared" si="173"/>
        <v>237254.10800000001</v>
      </c>
      <c r="G815" s="19">
        <f t="shared" si="174"/>
        <v>237254.10800000001</v>
      </c>
      <c r="H815" s="18">
        <f t="shared" si="175"/>
        <v>0</v>
      </c>
      <c r="I815" s="18">
        <f t="shared" si="176"/>
        <v>2847049.2960000001</v>
      </c>
      <c r="J815" s="18">
        <f t="shared" si="176"/>
        <v>2847049.2960000001</v>
      </c>
      <c r="K815" s="18">
        <f t="shared" si="177"/>
        <v>0</v>
      </c>
    </row>
    <row r="816" spans="1:11" x14ac:dyDescent="0.25">
      <c r="A816" s="2" t="s">
        <v>961</v>
      </c>
      <c r="B816" s="2">
        <v>139710</v>
      </c>
      <c r="C816" s="17">
        <v>0.1</v>
      </c>
      <c r="D816" s="17">
        <v>0.1</v>
      </c>
      <c r="E816" s="18">
        <v>283246.65000000002</v>
      </c>
      <c r="F816" s="19">
        <f t="shared" si="173"/>
        <v>2360.3887500000005</v>
      </c>
      <c r="G816" s="19">
        <f t="shared" si="174"/>
        <v>2360.3887500000005</v>
      </c>
      <c r="H816" s="18">
        <f t="shared" si="175"/>
        <v>0</v>
      </c>
      <c r="I816" s="18">
        <f t="shared" si="176"/>
        <v>28324.665000000008</v>
      </c>
      <c r="J816" s="18">
        <f t="shared" si="176"/>
        <v>28324.665000000008</v>
      </c>
      <c r="K816" s="18">
        <f t="shared" si="177"/>
        <v>0</v>
      </c>
    </row>
    <row r="817" spans="1:11" x14ac:dyDescent="0.25">
      <c r="A817" s="2" t="s">
        <v>962</v>
      </c>
      <c r="B817" s="2">
        <v>139720</v>
      </c>
      <c r="C817" s="17">
        <v>0</v>
      </c>
      <c r="D817" s="17">
        <v>0</v>
      </c>
      <c r="E817" s="18">
        <v>7610636.3700000001</v>
      </c>
      <c r="F817" s="19">
        <f t="shared" si="173"/>
        <v>0</v>
      </c>
      <c r="G817" s="19">
        <f t="shared" si="174"/>
        <v>0</v>
      </c>
      <c r="H817" s="18">
        <f t="shared" si="175"/>
        <v>0</v>
      </c>
      <c r="I817" s="18">
        <f t="shared" si="176"/>
        <v>0</v>
      </c>
      <c r="J817" s="18">
        <f t="shared" si="176"/>
        <v>0</v>
      </c>
      <c r="K817" s="18">
        <f t="shared" si="177"/>
        <v>0</v>
      </c>
    </row>
    <row r="818" spans="1:11" x14ac:dyDescent="0.25">
      <c r="A818" s="2" t="s">
        <v>345</v>
      </c>
      <c r="B818" s="2">
        <v>139720</v>
      </c>
      <c r="C818" s="17">
        <v>0</v>
      </c>
      <c r="D818" s="17">
        <v>0</v>
      </c>
      <c r="E818" s="18">
        <v>6807501.2599999998</v>
      </c>
      <c r="F818" s="19">
        <f t="shared" si="173"/>
        <v>0</v>
      </c>
      <c r="G818" s="19">
        <f t="shared" si="174"/>
        <v>0</v>
      </c>
      <c r="H818" s="18">
        <f t="shared" si="175"/>
        <v>0</v>
      </c>
      <c r="I818" s="18">
        <f t="shared" si="176"/>
        <v>0</v>
      </c>
      <c r="J818" s="18">
        <f t="shared" si="176"/>
        <v>0</v>
      </c>
      <c r="K818" s="18">
        <f t="shared" si="177"/>
        <v>0</v>
      </c>
    </row>
    <row r="819" spans="1:11" x14ac:dyDescent="0.25">
      <c r="A819" s="2" t="s">
        <v>963</v>
      </c>
      <c r="B819" s="2">
        <v>139730</v>
      </c>
      <c r="C819" s="17">
        <v>0</v>
      </c>
      <c r="D819" s="17">
        <v>0</v>
      </c>
      <c r="E819" s="18">
        <v>0</v>
      </c>
      <c r="F819" s="19">
        <f t="shared" si="173"/>
        <v>0</v>
      </c>
      <c r="G819" s="19">
        <f t="shared" si="174"/>
        <v>0</v>
      </c>
      <c r="H819" s="18">
        <f t="shared" si="175"/>
        <v>0</v>
      </c>
      <c r="I819" s="18">
        <f t="shared" si="176"/>
        <v>0</v>
      </c>
      <c r="J819" s="18">
        <f t="shared" si="176"/>
        <v>0</v>
      </c>
      <c r="K819" s="18">
        <f t="shared" si="177"/>
        <v>0</v>
      </c>
    </row>
    <row r="820" spans="1:11" x14ac:dyDescent="0.25">
      <c r="A820" s="7" t="s">
        <v>346</v>
      </c>
      <c r="C820" s="17"/>
      <c r="D820" s="17"/>
      <c r="E820" s="20">
        <f>SUBTOTAL(9,E813:E819)</f>
        <v>85146530.76000002</v>
      </c>
      <c r="F820" s="20">
        <f t="shared" ref="F820:K820" si="178">SUBTOTAL(9,F813:F819)</f>
        <v>379530.00848333334</v>
      </c>
      <c r="G820" s="20">
        <f t="shared" si="178"/>
        <v>379530.00848333334</v>
      </c>
      <c r="H820" s="20">
        <f t="shared" si="178"/>
        <v>0</v>
      </c>
      <c r="I820" s="20">
        <f t="shared" si="178"/>
        <v>4554360.1018000003</v>
      </c>
      <c r="J820" s="20">
        <f t="shared" si="178"/>
        <v>4554360.1018000003</v>
      </c>
      <c r="K820" s="20">
        <f t="shared" si="178"/>
        <v>0</v>
      </c>
    </row>
    <row r="821" spans="1:11" x14ac:dyDescent="0.25">
      <c r="C821" s="17"/>
      <c r="D821" s="17"/>
      <c r="E821" s="18"/>
      <c r="F821" s="19"/>
      <c r="G821" s="19"/>
      <c r="H821" s="18"/>
      <c r="I821" s="18"/>
      <c r="J821" s="18"/>
      <c r="K821" s="18"/>
    </row>
    <row r="822" spans="1:11" x14ac:dyDescent="0.25">
      <c r="A822" s="7" t="s">
        <v>964</v>
      </c>
      <c r="C822" s="17"/>
      <c r="D822" s="17"/>
      <c r="E822" s="18"/>
      <c r="F822" s="19"/>
      <c r="G822" s="19"/>
      <c r="H822" s="18"/>
      <c r="I822" s="18"/>
      <c r="J822" s="18"/>
      <c r="K822" s="18"/>
    </row>
    <row r="823" spans="1:11" x14ac:dyDescent="0.25">
      <c r="A823" s="2" t="s">
        <v>965</v>
      </c>
      <c r="B823" s="2">
        <v>139800</v>
      </c>
      <c r="C823" s="17">
        <v>6.6699999999999995E-2</v>
      </c>
      <c r="D823" s="17">
        <v>6.6699999999999995E-2</v>
      </c>
      <c r="E823" s="23">
        <v>104132.07</v>
      </c>
      <c r="F823" s="19">
        <f>E823*C823/12</f>
        <v>578.80075575000001</v>
      </c>
      <c r="G823" s="19">
        <f>+E823*D823/12</f>
        <v>578.80075575000001</v>
      </c>
      <c r="H823" s="23">
        <f>+G823-F823</f>
        <v>0</v>
      </c>
      <c r="I823" s="23">
        <f>+F823*12</f>
        <v>6945.6090690000001</v>
      </c>
      <c r="J823" s="23">
        <f>+G823*12</f>
        <v>6945.6090690000001</v>
      </c>
      <c r="K823" s="23">
        <f>+J823-I823</f>
        <v>0</v>
      </c>
    </row>
    <row r="824" spans="1:11" x14ac:dyDescent="0.25">
      <c r="A824" s="7" t="s">
        <v>966</v>
      </c>
      <c r="C824" s="17"/>
      <c r="D824" s="17"/>
      <c r="E824" s="20">
        <f>SUBTOTAL(9,E823)</f>
        <v>104132.07</v>
      </c>
      <c r="F824" s="20">
        <f t="shared" ref="F824:K824" si="179">SUBTOTAL(9,F823)</f>
        <v>578.80075575000001</v>
      </c>
      <c r="G824" s="20">
        <f t="shared" si="179"/>
        <v>578.80075575000001</v>
      </c>
      <c r="H824" s="20">
        <f t="shared" si="179"/>
        <v>0</v>
      </c>
      <c r="I824" s="20">
        <f t="shared" si="179"/>
        <v>6945.6090690000001</v>
      </c>
      <c r="J824" s="20">
        <f t="shared" si="179"/>
        <v>6945.6090690000001</v>
      </c>
      <c r="K824" s="20">
        <f t="shared" si="179"/>
        <v>0</v>
      </c>
    </row>
    <row r="825" spans="1:11" x14ac:dyDescent="0.25">
      <c r="C825" s="17"/>
      <c r="D825" s="17"/>
      <c r="E825" s="18"/>
      <c r="F825" s="19"/>
      <c r="G825" s="19"/>
      <c r="H825" s="18"/>
      <c r="I825" s="18"/>
      <c r="J825" s="18"/>
      <c r="K825" s="18"/>
    </row>
    <row r="826" spans="1:11" x14ac:dyDescent="0.25">
      <c r="C826" s="17"/>
      <c r="D826" s="17"/>
      <c r="E826" s="18"/>
      <c r="F826" s="19"/>
      <c r="G826" s="19"/>
      <c r="H826" s="18"/>
      <c r="I826" s="18"/>
      <c r="J826" s="18"/>
      <c r="K826" s="18"/>
    </row>
    <row r="827" spans="1:11" x14ac:dyDescent="0.25">
      <c r="A827" s="7" t="s">
        <v>967</v>
      </c>
      <c r="C827" s="17"/>
      <c r="D827" s="17"/>
      <c r="E827" s="22">
        <f>SUBTOTAL(9,E748:E824)</f>
        <v>300955261.64999998</v>
      </c>
      <c r="F827" s="22">
        <f t="shared" ref="F827:K827" si="180">SUBTOTAL(9,F748:F824)</f>
        <v>1368166.0599959998</v>
      </c>
      <c r="G827" s="22">
        <f t="shared" si="180"/>
        <v>1356425.0389650834</v>
      </c>
      <c r="H827" s="22">
        <f t="shared" si="180"/>
        <v>-11741.021030916667</v>
      </c>
      <c r="I827" s="22">
        <f t="shared" si="180"/>
        <v>16417992.719952</v>
      </c>
      <c r="J827" s="22">
        <f t="shared" si="180"/>
        <v>16277100.467581004</v>
      </c>
      <c r="K827" s="22">
        <f t="shared" si="180"/>
        <v>-140892.25237100001</v>
      </c>
    </row>
    <row r="828" spans="1:11" x14ac:dyDescent="0.25">
      <c r="C828" s="17"/>
      <c r="D828" s="17"/>
      <c r="E828" s="18"/>
      <c r="F828" s="19"/>
      <c r="G828" s="19"/>
      <c r="H828" s="18"/>
      <c r="I828" s="18"/>
      <c r="J828" s="18"/>
      <c r="K828" s="18"/>
    </row>
    <row r="829" spans="1:11" x14ac:dyDescent="0.25">
      <c r="C829" s="17"/>
      <c r="D829" s="17"/>
      <c r="E829" s="18"/>
      <c r="F829" s="19"/>
      <c r="G829" s="19"/>
      <c r="H829" s="18"/>
      <c r="I829" s="18"/>
      <c r="J829" s="18"/>
      <c r="K829" s="18"/>
    </row>
    <row r="830" spans="1:11" x14ac:dyDescent="0.25">
      <c r="A830" s="7" t="s">
        <v>348</v>
      </c>
      <c r="C830" s="17"/>
      <c r="D830" s="17"/>
      <c r="E830" s="25">
        <f t="shared" ref="E830:K830" si="181">SUBTOTAL(9,E7:E827)</f>
        <v>18395636102.229996</v>
      </c>
      <c r="F830" s="25">
        <f t="shared" si="181"/>
        <v>53544937.51028312</v>
      </c>
      <c r="G830" s="25">
        <f t="shared" si="181"/>
        <v>53131609.197058506</v>
      </c>
      <c r="H830" s="25">
        <f t="shared" si="181"/>
        <v>-413328.31322463386</v>
      </c>
      <c r="I830" s="25">
        <f t="shared" si="181"/>
        <v>642539250.12339842</v>
      </c>
      <c r="J830" s="25">
        <f t="shared" si="181"/>
        <v>637579310.36470258</v>
      </c>
      <c r="K830" s="25">
        <f t="shared" si="181"/>
        <v>-4959939.7586956099</v>
      </c>
    </row>
    <row r="831" spans="1:11" x14ac:dyDescent="0.25">
      <c r="C831" s="17"/>
      <c r="D831" s="17"/>
      <c r="E831" s="18"/>
      <c r="F831" s="19"/>
      <c r="G831" s="19"/>
      <c r="H831" s="18"/>
      <c r="I831" s="18"/>
      <c r="J831" s="18"/>
      <c r="K831" s="18"/>
    </row>
    <row r="832" spans="1:11" x14ac:dyDescent="0.25">
      <c r="C832" s="17"/>
      <c r="D832" s="17"/>
      <c r="E832" s="18"/>
      <c r="F832" s="19"/>
      <c r="G832" s="19"/>
      <c r="H832" s="18"/>
      <c r="I832" s="18"/>
      <c r="J832" s="18"/>
      <c r="K832" s="18"/>
    </row>
    <row r="833" spans="1:11" x14ac:dyDescent="0.25">
      <c r="A833" s="7" t="s">
        <v>349</v>
      </c>
      <c r="C833" s="17"/>
      <c r="D833" s="17"/>
      <c r="E833" s="18"/>
      <c r="F833" s="19"/>
      <c r="G833" s="19"/>
      <c r="H833" s="18"/>
      <c r="I833" s="18"/>
      <c r="J833" s="18"/>
      <c r="K833" s="18"/>
    </row>
    <row r="834" spans="1:11" x14ac:dyDescent="0.25">
      <c r="A834" s="2" t="s">
        <v>968</v>
      </c>
      <c r="B834" s="2">
        <v>1315101</v>
      </c>
      <c r="C834" s="17">
        <v>0.25</v>
      </c>
      <c r="D834" s="17">
        <v>0.25</v>
      </c>
      <c r="E834" s="18">
        <v>0</v>
      </c>
      <c r="F834" s="19">
        <f t="shared" ref="F834:F897" si="182">E834*C834/12</f>
        <v>0</v>
      </c>
      <c r="G834" s="19">
        <f t="shared" ref="G834:G897" si="183">+E834*D834/12</f>
        <v>0</v>
      </c>
      <c r="H834" s="18">
        <f t="shared" ref="H834:H897" si="184">+G834-F834</f>
        <v>0</v>
      </c>
      <c r="I834" s="18">
        <f t="shared" ref="I834:J897" si="185">+F834*12</f>
        <v>0</v>
      </c>
      <c r="J834" s="18">
        <f t="shared" si="185"/>
        <v>0</v>
      </c>
      <c r="K834" s="18">
        <f t="shared" ref="K834:K897" si="186">+J834-I834</f>
        <v>0</v>
      </c>
    </row>
    <row r="835" spans="1:11" x14ac:dyDescent="0.25">
      <c r="A835" s="2" t="s">
        <v>969</v>
      </c>
      <c r="B835" s="2">
        <v>13151</v>
      </c>
      <c r="C835" s="17">
        <v>0.2</v>
      </c>
      <c r="D835" s="17">
        <v>0.2</v>
      </c>
      <c r="E835" s="18">
        <v>0</v>
      </c>
      <c r="F835" s="19">
        <f t="shared" si="182"/>
        <v>0</v>
      </c>
      <c r="G835" s="19">
        <f t="shared" si="183"/>
        <v>0</v>
      </c>
      <c r="H835" s="18">
        <f t="shared" si="184"/>
        <v>0</v>
      </c>
      <c r="I835" s="18">
        <f t="shared" si="185"/>
        <v>0</v>
      </c>
      <c r="J835" s="18">
        <f t="shared" si="185"/>
        <v>0</v>
      </c>
      <c r="K835" s="18">
        <f t="shared" si="186"/>
        <v>0</v>
      </c>
    </row>
    <row r="836" spans="1:11" x14ac:dyDescent="0.25">
      <c r="A836" s="2" t="s">
        <v>970</v>
      </c>
      <c r="B836" s="2">
        <v>1315201</v>
      </c>
      <c r="C836" s="17">
        <v>0.19439999999999999</v>
      </c>
      <c r="D836" s="17">
        <v>0.19439999999999999</v>
      </c>
      <c r="E836" s="18">
        <v>0</v>
      </c>
      <c r="F836" s="19">
        <f t="shared" si="182"/>
        <v>0</v>
      </c>
      <c r="G836" s="19">
        <f t="shared" si="183"/>
        <v>0</v>
      </c>
      <c r="H836" s="18">
        <f t="shared" si="184"/>
        <v>0</v>
      </c>
      <c r="I836" s="18">
        <f t="shared" si="185"/>
        <v>0</v>
      </c>
      <c r="J836" s="18">
        <f t="shared" si="185"/>
        <v>0</v>
      </c>
      <c r="K836" s="18">
        <f t="shared" si="186"/>
        <v>0</v>
      </c>
    </row>
    <row r="837" spans="1:11" x14ac:dyDescent="0.25">
      <c r="A837" s="2" t="s">
        <v>971</v>
      </c>
      <c r="B837" s="2">
        <v>1315202</v>
      </c>
      <c r="C837" s="17">
        <v>0.20269999999999999</v>
      </c>
      <c r="D837" s="17">
        <v>0.20269999999999999</v>
      </c>
      <c r="E837" s="18">
        <v>0</v>
      </c>
      <c r="F837" s="19">
        <f t="shared" si="182"/>
        <v>0</v>
      </c>
      <c r="G837" s="19">
        <f t="shared" si="183"/>
        <v>0</v>
      </c>
      <c r="H837" s="18">
        <f t="shared" si="184"/>
        <v>0</v>
      </c>
      <c r="I837" s="18">
        <f t="shared" si="185"/>
        <v>0</v>
      </c>
      <c r="J837" s="18">
        <f t="shared" si="185"/>
        <v>0</v>
      </c>
      <c r="K837" s="18">
        <f t="shared" si="186"/>
        <v>0</v>
      </c>
    </row>
    <row r="838" spans="1:11" x14ac:dyDescent="0.25">
      <c r="A838" s="2" t="s">
        <v>972</v>
      </c>
      <c r="B838" s="2">
        <v>13152</v>
      </c>
      <c r="C838" s="17">
        <v>9.2899999999999996E-2</v>
      </c>
      <c r="D838" s="17">
        <v>9.2899999999999996E-2</v>
      </c>
      <c r="E838" s="18">
        <v>0</v>
      </c>
      <c r="F838" s="19">
        <f t="shared" si="182"/>
        <v>0</v>
      </c>
      <c r="G838" s="19">
        <f t="shared" si="183"/>
        <v>0</v>
      </c>
      <c r="H838" s="18">
        <f t="shared" si="184"/>
        <v>0</v>
      </c>
      <c r="I838" s="18">
        <f t="shared" si="185"/>
        <v>0</v>
      </c>
      <c r="J838" s="18">
        <f t="shared" si="185"/>
        <v>0</v>
      </c>
      <c r="K838" s="18">
        <f t="shared" si="186"/>
        <v>0</v>
      </c>
    </row>
    <row r="839" spans="1:11" x14ac:dyDescent="0.25">
      <c r="A839" s="2" t="s">
        <v>973</v>
      </c>
      <c r="B839" s="2">
        <v>1315301</v>
      </c>
      <c r="C839" s="17">
        <v>0.1</v>
      </c>
      <c r="D839" s="17">
        <v>0.1</v>
      </c>
      <c r="E839" s="18">
        <v>0</v>
      </c>
      <c r="F839" s="19">
        <f t="shared" si="182"/>
        <v>0</v>
      </c>
      <c r="G839" s="19">
        <f t="shared" si="183"/>
        <v>0</v>
      </c>
      <c r="H839" s="18">
        <f t="shared" si="184"/>
        <v>0</v>
      </c>
      <c r="I839" s="18">
        <f t="shared" si="185"/>
        <v>0</v>
      </c>
      <c r="J839" s="18">
        <f t="shared" si="185"/>
        <v>0</v>
      </c>
      <c r="K839" s="18">
        <f t="shared" si="186"/>
        <v>0</v>
      </c>
    </row>
    <row r="840" spans="1:11" x14ac:dyDescent="0.25">
      <c r="A840" s="2" t="s">
        <v>974</v>
      </c>
      <c r="B840" s="2">
        <v>13153</v>
      </c>
      <c r="C840" s="17">
        <v>0.04</v>
      </c>
      <c r="D840" s="17">
        <v>0.04</v>
      </c>
      <c r="E840" s="18">
        <v>0</v>
      </c>
      <c r="F840" s="19">
        <f t="shared" si="182"/>
        <v>0</v>
      </c>
      <c r="G840" s="19">
        <f t="shared" si="183"/>
        <v>0</v>
      </c>
      <c r="H840" s="18">
        <f t="shared" si="184"/>
        <v>0</v>
      </c>
      <c r="I840" s="18">
        <f t="shared" si="185"/>
        <v>0</v>
      </c>
      <c r="J840" s="18">
        <f t="shared" si="185"/>
        <v>0</v>
      </c>
      <c r="K840" s="18">
        <f t="shared" si="186"/>
        <v>0</v>
      </c>
    </row>
    <row r="841" spans="1:11" x14ac:dyDescent="0.25">
      <c r="A841" s="2" t="s">
        <v>975</v>
      </c>
      <c r="B841" s="2">
        <v>1334101</v>
      </c>
      <c r="C841" s="17">
        <v>0.25</v>
      </c>
      <c r="D841" s="17">
        <v>0.25</v>
      </c>
      <c r="E841" s="18">
        <v>0</v>
      </c>
      <c r="F841" s="19">
        <f t="shared" si="182"/>
        <v>0</v>
      </c>
      <c r="G841" s="19">
        <f t="shared" si="183"/>
        <v>0</v>
      </c>
      <c r="H841" s="18">
        <f t="shared" si="184"/>
        <v>0</v>
      </c>
      <c r="I841" s="18">
        <f t="shared" si="185"/>
        <v>0</v>
      </c>
      <c r="J841" s="18">
        <f t="shared" si="185"/>
        <v>0</v>
      </c>
      <c r="K841" s="18">
        <f t="shared" si="186"/>
        <v>0</v>
      </c>
    </row>
    <row r="842" spans="1:11" x14ac:dyDescent="0.25">
      <c r="A842" s="2" t="s">
        <v>976</v>
      </c>
      <c r="B842" s="2">
        <v>13341</v>
      </c>
      <c r="C842" s="17">
        <v>0.2</v>
      </c>
      <c r="D842" s="17">
        <v>0.2</v>
      </c>
      <c r="E842" s="18">
        <v>0</v>
      </c>
      <c r="F842" s="19">
        <f t="shared" si="182"/>
        <v>0</v>
      </c>
      <c r="G842" s="19">
        <f t="shared" si="183"/>
        <v>0</v>
      </c>
      <c r="H842" s="18">
        <f t="shared" si="184"/>
        <v>0</v>
      </c>
      <c r="I842" s="18">
        <f t="shared" si="185"/>
        <v>0</v>
      </c>
      <c r="J842" s="18">
        <f t="shared" si="185"/>
        <v>0</v>
      </c>
      <c r="K842" s="18">
        <f t="shared" si="186"/>
        <v>0</v>
      </c>
    </row>
    <row r="843" spans="1:11" x14ac:dyDescent="0.25">
      <c r="A843" s="2" t="s">
        <v>977</v>
      </c>
      <c r="B843" s="2">
        <v>1334201</v>
      </c>
      <c r="C843" s="17">
        <v>0.19439999999999999</v>
      </c>
      <c r="D843" s="17">
        <v>0.19439999999999999</v>
      </c>
      <c r="E843" s="18">
        <v>0</v>
      </c>
      <c r="F843" s="19">
        <f t="shared" si="182"/>
        <v>0</v>
      </c>
      <c r="G843" s="19">
        <f t="shared" si="183"/>
        <v>0</v>
      </c>
      <c r="H843" s="18">
        <f t="shared" si="184"/>
        <v>0</v>
      </c>
      <c r="I843" s="18">
        <f t="shared" si="185"/>
        <v>0</v>
      </c>
      <c r="J843" s="18">
        <f t="shared" si="185"/>
        <v>0</v>
      </c>
      <c r="K843" s="18">
        <f t="shared" si="186"/>
        <v>0</v>
      </c>
    </row>
    <row r="844" spans="1:11" x14ac:dyDescent="0.25">
      <c r="A844" s="2" t="s">
        <v>978</v>
      </c>
      <c r="B844" s="2">
        <v>1334202</v>
      </c>
      <c r="C844" s="17">
        <v>0.20269999999999999</v>
      </c>
      <c r="D844" s="17">
        <v>0.20269999999999999</v>
      </c>
      <c r="E844" s="18">
        <v>0</v>
      </c>
      <c r="F844" s="19">
        <f t="shared" si="182"/>
        <v>0</v>
      </c>
      <c r="G844" s="19">
        <f t="shared" si="183"/>
        <v>0</v>
      </c>
      <c r="H844" s="18">
        <f t="shared" si="184"/>
        <v>0</v>
      </c>
      <c r="I844" s="18">
        <f t="shared" si="185"/>
        <v>0</v>
      </c>
      <c r="J844" s="18">
        <f t="shared" si="185"/>
        <v>0</v>
      </c>
      <c r="K844" s="18">
        <f t="shared" si="186"/>
        <v>0</v>
      </c>
    </row>
    <row r="845" spans="1:11" x14ac:dyDescent="0.25">
      <c r="A845" s="2" t="s">
        <v>979</v>
      </c>
      <c r="B845" s="2">
        <v>13342</v>
      </c>
      <c r="C845" s="17">
        <v>9.2899999999999996E-2</v>
      </c>
      <c r="D845" s="17">
        <v>9.2899999999999996E-2</v>
      </c>
      <c r="E845" s="18">
        <v>0</v>
      </c>
      <c r="F845" s="19">
        <f t="shared" si="182"/>
        <v>0</v>
      </c>
      <c r="G845" s="19">
        <f t="shared" si="183"/>
        <v>0</v>
      </c>
      <c r="H845" s="18">
        <f t="shared" si="184"/>
        <v>0</v>
      </c>
      <c r="I845" s="18">
        <f t="shared" si="185"/>
        <v>0</v>
      </c>
      <c r="J845" s="18">
        <f t="shared" si="185"/>
        <v>0</v>
      </c>
      <c r="K845" s="18">
        <f t="shared" si="186"/>
        <v>0</v>
      </c>
    </row>
    <row r="846" spans="1:11" x14ac:dyDescent="0.25">
      <c r="A846" s="2" t="s">
        <v>980</v>
      </c>
      <c r="B846" s="2">
        <v>1334301</v>
      </c>
      <c r="C846" s="17">
        <v>0.1</v>
      </c>
      <c r="D846" s="17">
        <v>0.1</v>
      </c>
      <c r="E846" s="18">
        <v>0</v>
      </c>
      <c r="F846" s="19">
        <f t="shared" si="182"/>
        <v>0</v>
      </c>
      <c r="G846" s="19">
        <f t="shared" si="183"/>
        <v>0</v>
      </c>
      <c r="H846" s="18">
        <f t="shared" si="184"/>
        <v>0</v>
      </c>
      <c r="I846" s="18">
        <f t="shared" si="185"/>
        <v>0</v>
      </c>
      <c r="J846" s="18">
        <f t="shared" si="185"/>
        <v>0</v>
      </c>
      <c r="K846" s="18">
        <f t="shared" si="186"/>
        <v>0</v>
      </c>
    </row>
    <row r="847" spans="1:11" x14ac:dyDescent="0.25">
      <c r="A847" s="2" t="s">
        <v>981</v>
      </c>
      <c r="B847" s="2">
        <v>13343</v>
      </c>
      <c r="C847" s="17">
        <v>0.04</v>
      </c>
      <c r="D847" s="17">
        <v>0.04</v>
      </c>
      <c r="E847" s="18">
        <v>0</v>
      </c>
      <c r="F847" s="19">
        <f t="shared" si="182"/>
        <v>0</v>
      </c>
      <c r="G847" s="19">
        <f t="shared" si="183"/>
        <v>0</v>
      </c>
      <c r="H847" s="18">
        <f t="shared" si="184"/>
        <v>0</v>
      </c>
      <c r="I847" s="18">
        <f t="shared" si="185"/>
        <v>0</v>
      </c>
      <c r="J847" s="18">
        <f t="shared" si="185"/>
        <v>0</v>
      </c>
      <c r="K847" s="18">
        <f t="shared" si="186"/>
        <v>0</v>
      </c>
    </row>
    <row r="848" spans="1:11" x14ac:dyDescent="0.25">
      <c r="A848" s="2" t="s">
        <v>982</v>
      </c>
      <c r="B848" s="2">
        <v>1338101</v>
      </c>
      <c r="C848" s="17">
        <v>0.19439999999999999</v>
      </c>
      <c r="D848" s="17">
        <v>0.19439999999999999</v>
      </c>
      <c r="E848" s="18">
        <v>0</v>
      </c>
      <c r="F848" s="19">
        <f t="shared" si="182"/>
        <v>0</v>
      </c>
      <c r="G848" s="19">
        <f t="shared" si="183"/>
        <v>0</v>
      </c>
      <c r="H848" s="18">
        <f t="shared" si="184"/>
        <v>0</v>
      </c>
      <c r="I848" s="18">
        <f t="shared" si="185"/>
        <v>0</v>
      </c>
      <c r="J848" s="18">
        <f t="shared" si="185"/>
        <v>0</v>
      </c>
      <c r="K848" s="18">
        <f t="shared" si="186"/>
        <v>0</v>
      </c>
    </row>
    <row r="849" spans="1:11" x14ac:dyDescent="0.25">
      <c r="A849" s="2" t="s">
        <v>983</v>
      </c>
      <c r="B849" s="2">
        <v>1338102</v>
      </c>
      <c r="C849" s="17">
        <v>0.20269999999999999</v>
      </c>
      <c r="D849" s="17">
        <v>0.20269999999999999</v>
      </c>
      <c r="E849" s="18">
        <v>0</v>
      </c>
      <c r="F849" s="19">
        <f t="shared" si="182"/>
        <v>0</v>
      </c>
      <c r="G849" s="19">
        <f t="shared" si="183"/>
        <v>0</v>
      </c>
      <c r="H849" s="18">
        <f t="shared" si="184"/>
        <v>0</v>
      </c>
      <c r="I849" s="18">
        <f t="shared" si="185"/>
        <v>0</v>
      </c>
      <c r="J849" s="18">
        <f t="shared" si="185"/>
        <v>0</v>
      </c>
      <c r="K849" s="18">
        <f t="shared" si="186"/>
        <v>0</v>
      </c>
    </row>
    <row r="850" spans="1:11" x14ac:dyDescent="0.25">
      <c r="A850" s="2" t="s">
        <v>984</v>
      </c>
      <c r="B850" s="2">
        <v>133810</v>
      </c>
      <c r="C850" s="17">
        <v>9.2899999999999996E-2</v>
      </c>
      <c r="D850" s="17">
        <v>9.2899999999999996E-2</v>
      </c>
      <c r="E850" s="18">
        <v>0</v>
      </c>
      <c r="F850" s="19">
        <f t="shared" si="182"/>
        <v>0</v>
      </c>
      <c r="G850" s="19">
        <f t="shared" si="183"/>
        <v>0</v>
      </c>
      <c r="H850" s="18">
        <f t="shared" si="184"/>
        <v>0</v>
      </c>
      <c r="I850" s="18">
        <f t="shared" si="185"/>
        <v>0</v>
      </c>
      <c r="J850" s="18">
        <f t="shared" si="185"/>
        <v>0</v>
      </c>
      <c r="K850" s="18">
        <f t="shared" si="186"/>
        <v>0</v>
      </c>
    </row>
    <row r="851" spans="1:11" x14ac:dyDescent="0.25">
      <c r="A851" s="2" t="s">
        <v>985</v>
      </c>
      <c r="B851" s="2">
        <v>1338111</v>
      </c>
      <c r="C851" s="17">
        <v>0.1</v>
      </c>
      <c r="D851" s="17">
        <v>0.1</v>
      </c>
      <c r="E851" s="18">
        <v>0</v>
      </c>
      <c r="F851" s="19">
        <f t="shared" si="182"/>
        <v>0</v>
      </c>
      <c r="G851" s="19">
        <f t="shared" si="183"/>
        <v>0</v>
      </c>
      <c r="H851" s="18">
        <f t="shared" si="184"/>
        <v>0</v>
      </c>
      <c r="I851" s="18">
        <f t="shared" si="185"/>
        <v>0</v>
      </c>
      <c r="J851" s="18">
        <f t="shared" si="185"/>
        <v>0</v>
      </c>
      <c r="K851" s="18">
        <f t="shared" si="186"/>
        <v>0</v>
      </c>
    </row>
    <row r="852" spans="1:11" x14ac:dyDescent="0.25">
      <c r="A852" s="2" t="s">
        <v>986</v>
      </c>
      <c r="B852" s="2">
        <v>133811</v>
      </c>
      <c r="C852" s="17">
        <v>0.04</v>
      </c>
      <c r="D852" s="17">
        <v>0.04</v>
      </c>
      <c r="E852" s="18">
        <v>0</v>
      </c>
      <c r="F852" s="19">
        <f t="shared" si="182"/>
        <v>0</v>
      </c>
      <c r="G852" s="19">
        <f t="shared" si="183"/>
        <v>0</v>
      </c>
      <c r="H852" s="18">
        <f t="shared" si="184"/>
        <v>0</v>
      </c>
      <c r="I852" s="18">
        <f t="shared" si="185"/>
        <v>0</v>
      </c>
      <c r="J852" s="18">
        <f t="shared" si="185"/>
        <v>0</v>
      </c>
      <c r="K852" s="18">
        <f t="shared" si="186"/>
        <v>0</v>
      </c>
    </row>
    <row r="853" spans="1:11" x14ac:dyDescent="0.25">
      <c r="A853" s="2" t="s">
        <v>987</v>
      </c>
      <c r="B853" s="2">
        <v>133812</v>
      </c>
      <c r="C853" s="17">
        <v>4.3300000000000005E-2</v>
      </c>
      <c r="D853" s="17">
        <v>4.3400000000000001E-2</v>
      </c>
      <c r="E853" s="18">
        <v>0</v>
      </c>
      <c r="F853" s="19">
        <f t="shared" si="182"/>
        <v>0</v>
      </c>
      <c r="G853" s="19">
        <f t="shared" si="183"/>
        <v>0</v>
      </c>
      <c r="H853" s="18">
        <f t="shared" si="184"/>
        <v>0</v>
      </c>
      <c r="I853" s="18">
        <f t="shared" si="185"/>
        <v>0</v>
      </c>
      <c r="J853" s="18">
        <f t="shared" si="185"/>
        <v>0</v>
      </c>
      <c r="K853" s="18">
        <f t="shared" si="186"/>
        <v>0</v>
      </c>
    </row>
    <row r="854" spans="1:11" x14ac:dyDescent="0.25">
      <c r="A854" s="2" t="s">
        <v>988</v>
      </c>
      <c r="B854" s="2">
        <v>133812</v>
      </c>
      <c r="C854" s="17">
        <v>4.5700000000000005E-2</v>
      </c>
      <c r="D854" s="17">
        <v>4.58E-2</v>
      </c>
      <c r="E854" s="18">
        <v>0</v>
      </c>
      <c r="F854" s="19">
        <f t="shared" si="182"/>
        <v>0</v>
      </c>
      <c r="G854" s="19">
        <f t="shared" si="183"/>
        <v>0</v>
      </c>
      <c r="H854" s="18">
        <f t="shared" si="184"/>
        <v>0</v>
      </c>
      <c r="I854" s="18">
        <f t="shared" si="185"/>
        <v>0</v>
      </c>
      <c r="J854" s="18">
        <f t="shared" si="185"/>
        <v>0</v>
      </c>
      <c r="K854" s="18">
        <f t="shared" si="186"/>
        <v>0</v>
      </c>
    </row>
    <row r="855" spans="1:11" x14ac:dyDescent="0.25">
      <c r="A855" s="2" t="s">
        <v>989</v>
      </c>
      <c r="B855" s="2">
        <v>13381</v>
      </c>
      <c r="C855" s="17">
        <v>0</v>
      </c>
      <c r="D855" s="17">
        <v>0</v>
      </c>
      <c r="E855" s="18">
        <v>0</v>
      </c>
      <c r="F855" s="19">
        <f t="shared" si="182"/>
        <v>0</v>
      </c>
      <c r="G855" s="19">
        <f t="shared" si="183"/>
        <v>0</v>
      </c>
      <c r="H855" s="18">
        <f t="shared" si="184"/>
        <v>0</v>
      </c>
      <c r="I855" s="18">
        <f t="shared" si="185"/>
        <v>0</v>
      </c>
      <c r="J855" s="18">
        <f t="shared" si="185"/>
        <v>0</v>
      </c>
      <c r="K855" s="18">
        <f t="shared" si="186"/>
        <v>0</v>
      </c>
    </row>
    <row r="856" spans="1:11" x14ac:dyDescent="0.25">
      <c r="A856" s="2" t="s">
        <v>990</v>
      </c>
      <c r="B856" s="2">
        <v>13381</v>
      </c>
      <c r="C856" s="17">
        <v>0</v>
      </c>
      <c r="D856" s="17">
        <v>0</v>
      </c>
      <c r="E856" s="18">
        <v>0</v>
      </c>
      <c r="F856" s="19">
        <f t="shared" si="182"/>
        <v>0</v>
      </c>
      <c r="G856" s="19">
        <f t="shared" si="183"/>
        <v>0</v>
      </c>
      <c r="H856" s="18">
        <f t="shared" si="184"/>
        <v>0</v>
      </c>
      <c r="I856" s="18">
        <f t="shared" si="185"/>
        <v>0</v>
      </c>
      <c r="J856" s="18">
        <f t="shared" si="185"/>
        <v>0</v>
      </c>
      <c r="K856" s="18">
        <f t="shared" si="186"/>
        <v>0</v>
      </c>
    </row>
    <row r="857" spans="1:11" x14ac:dyDescent="0.25">
      <c r="A857" s="2" t="s">
        <v>991</v>
      </c>
      <c r="B857" s="2">
        <v>13381</v>
      </c>
      <c r="C857" s="17">
        <v>0</v>
      </c>
      <c r="D857" s="17">
        <v>0</v>
      </c>
      <c r="E857" s="18">
        <v>0</v>
      </c>
      <c r="F857" s="19">
        <f t="shared" si="182"/>
        <v>0</v>
      </c>
      <c r="G857" s="19">
        <f t="shared" si="183"/>
        <v>0</v>
      </c>
      <c r="H857" s="18">
        <f t="shared" si="184"/>
        <v>0</v>
      </c>
      <c r="I857" s="18">
        <f t="shared" si="185"/>
        <v>0</v>
      </c>
      <c r="J857" s="18">
        <f t="shared" si="185"/>
        <v>0</v>
      </c>
      <c r="K857" s="18">
        <f t="shared" si="186"/>
        <v>0</v>
      </c>
    </row>
    <row r="858" spans="1:11" x14ac:dyDescent="0.25">
      <c r="A858" s="2" t="s">
        <v>992</v>
      </c>
      <c r="B858" s="2">
        <v>133823</v>
      </c>
      <c r="C858" s="17">
        <v>4.1299999999999996E-2</v>
      </c>
      <c r="D858" s="17">
        <v>4.1700000000000001E-2</v>
      </c>
      <c r="E858" s="18">
        <v>0</v>
      </c>
      <c r="F858" s="19">
        <f t="shared" si="182"/>
        <v>0</v>
      </c>
      <c r="G858" s="19">
        <f t="shared" si="183"/>
        <v>0</v>
      </c>
      <c r="H858" s="18">
        <f t="shared" si="184"/>
        <v>0</v>
      </c>
      <c r="I858" s="18">
        <f t="shared" si="185"/>
        <v>0</v>
      </c>
      <c r="J858" s="18">
        <f t="shared" si="185"/>
        <v>0</v>
      </c>
      <c r="K858" s="18">
        <f t="shared" si="186"/>
        <v>0</v>
      </c>
    </row>
    <row r="859" spans="1:11" x14ac:dyDescent="0.25">
      <c r="A859" s="2" t="s">
        <v>993</v>
      </c>
      <c r="B859" s="2">
        <v>13382</v>
      </c>
      <c r="C859" s="17">
        <v>4.2500000000000003E-2</v>
      </c>
      <c r="D859" s="17">
        <v>4.2500000000000003E-2</v>
      </c>
      <c r="E859" s="18">
        <v>0</v>
      </c>
      <c r="F859" s="19">
        <f t="shared" si="182"/>
        <v>0</v>
      </c>
      <c r="G859" s="19">
        <f t="shared" si="183"/>
        <v>0</v>
      </c>
      <c r="H859" s="18">
        <f t="shared" si="184"/>
        <v>0</v>
      </c>
      <c r="I859" s="18">
        <f t="shared" si="185"/>
        <v>0</v>
      </c>
      <c r="J859" s="18">
        <f t="shared" si="185"/>
        <v>0</v>
      </c>
      <c r="K859" s="18">
        <f t="shared" si="186"/>
        <v>0</v>
      </c>
    </row>
    <row r="860" spans="1:11" x14ac:dyDescent="0.25">
      <c r="A860" s="2" t="s">
        <v>994</v>
      </c>
      <c r="B860" s="2">
        <v>13382</v>
      </c>
      <c r="C860" s="17">
        <v>4.2499999999999996E-2</v>
      </c>
      <c r="D860" s="17">
        <v>4.2500000000000003E-2</v>
      </c>
      <c r="E860" s="18">
        <v>0</v>
      </c>
      <c r="F860" s="19">
        <f t="shared" si="182"/>
        <v>0</v>
      </c>
      <c r="G860" s="19">
        <f t="shared" si="183"/>
        <v>0</v>
      </c>
      <c r="H860" s="18">
        <f t="shared" si="184"/>
        <v>0</v>
      </c>
      <c r="I860" s="18">
        <f t="shared" si="185"/>
        <v>0</v>
      </c>
      <c r="J860" s="18">
        <f t="shared" si="185"/>
        <v>0</v>
      </c>
      <c r="K860" s="18">
        <f t="shared" si="186"/>
        <v>0</v>
      </c>
    </row>
    <row r="861" spans="1:11" x14ac:dyDescent="0.25">
      <c r="A861" s="2" t="s">
        <v>995</v>
      </c>
      <c r="B861" s="2">
        <v>13382</v>
      </c>
      <c r="C861" s="17">
        <v>4.3200000000000002E-2</v>
      </c>
      <c r="D861" s="17">
        <v>4.3299999999999998E-2</v>
      </c>
      <c r="E861" s="18">
        <v>0</v>
      </c>
      <c r="F861" s="19">
        <f t="shared" si="182"/>
        <v>0</v>
      </c>
      <c r="G861" s="19">
        <f t="shared" si="183"/>
        <v>0</v>
      </c>
      <c r="H861" s="18">
        <f t="shared" si="184"/>
        <v>0</v>
      </c>
      <c r="I861" s="18">
        <f t="shared" si="185"/>
        <v>0</v>
      </c>
      <c r="J861" s="18">
        <f t="shared" si="185"/>
        <v>0</v>
      </c>
      <c r="K861" s="18">
        <f t="shared" si="186"/>
        <v>0</v>
      </c>
    </row>
    <row r="862" spans="1:11" x14ac:dyDescent="0.25">
      <c r="A862" s="2" t="s">
        <v>996</v>
      </c>
      <c r="B862" s="2">
        <v>1338301</v>
      </c>
      <c r="C862" s="17">
        <v>0.25</v>
      </c>
      <c r="D862" s="17">
        <v>0.25</v>
      </c>
      <c r="E862" s="18">
        <v>0</v>
      </c>
      <c r="F862" s="19">
        <f t="shared" si="182"/>
        <v>0</v>
      </c>
      <c r="G862" s="19">
        <f t="shared" si="183"/>
        <v>0</v>
      </c>
      <c r="H862" s="18">
        <f t="shared" si="184"/>
        <v>0</v>
      </c>
      <c r="I862" s="18">
        <f t="shared" si="185"/>
        <v>0</v>
      </c>
      <c r="J862" s="18">
        <f t="shared" si="185"/>
        <v>0</v>
      </c>
      <c r="K862" s="18">
        <f t="shared" si="186"/>
        <v>0</v>
      </c>
    </row>
    <row r="863" spans="1:11" x14ac:dyDescent="0.25">
      <c r="A863" s="2" t="s">
        <v>997</v>
      </c>
      <c r="B863" s="2">
        <v>133830</v>
      </c>
      <c r="C863" s="17">
        <v>0.2</v>
      </c>
      <c r="D863" s="17">
        <v>0.2</v>
      </c>
      <c r="E863" s="18">
        <v>0</v>
      </c>
      <c r="F863" s="19">
        <f t="shared" si="182"/>
        <v>0</v>
      </c>
      <c r="G863" s="19">
        <f t="shared" si="183"/>
        <v>0</v>
      </c>
      <c r="H863" s="18">
        <f t="shared" si="184"/>
        <v>0</v>
      </c>
      <c r="I863" s="18">
        <f t="shared" si="185"/>
        <v>0</v>
      </c>
      <c r="J863" s="18">
        <f t="shared" si="185"/>
        <v>0</v>
      </c>
      <c r="K863" s="18">
        <f t="shared" si="186"/>
        <v>0</v>
      </c>
    </row>
    <row r="864" spans="1:11" x14ac:dyDescent="0.25">
      <c r="A864" s="2" t="s">
        <v>998</v>
      </c>
      <c r="B864" s="2">
        <v>1338311</v>
      </c>
      <c r="C864" s="17">
        <v>0.19439999999999999</v>
      </c>
      <c r="D864" s="17">
        <v>0.19439999999999999</v>
      </c>
      <c r="E864" s="18">
        <v>0</v>
      </c>
      <c r="F864" s="19">
        <f t="shared" si="182"/>
        <v>0</v>
      </c>
      <c r="G864" s="19">
        <f t="shared" si="183"/>
        <v>0</v>
      </c>
      <c r="H864" s="18">
        <f t="shared" si="184"/>
        <v>0</v>
      </c>
      <c r="I864" s="18">
        <f t="shared" si="185"/>
        <v>0</v>
      </c>
      <c r="J864" s="18">
        <f t="shared" si="185"/>
        <v>0</v>
      </c>
      <c r="K864" s="18">
        <f t="shared" si="186"/>
        <v>0</v>
      </c>
    </row>
    <row r="865" spans="1:11" x14ac:dyDescent="0.25">
      <c r="A865" s="2" t="s">
        <v>999</v>
      </c>
      <c r="B865" s="2">
        <v>1338312</v>
      </c>
      <c r="C865" s="17">
        <v>0.20269999999999999</v>
      </c>
      <c r="D865" s="17">
        <v>0.20269999999999999</v>
      </c>
      <c r="E865" s="18">
        <v>0</v>
      </c>
      <c r="F865" s="19">
        <f t="shared" si="182"/>
        <v>0</v>
      </c>
      <c r="G865" s="19">
        <f t="shared" si="183"/>
        <v>0</v>
      </c>
      <c r="H865" s="18">
        <f t="shared" si="184"/>
        <v>0</v>
      </c>
      <c r="I865" s="18">
        <f t="shared" si="185"/>
        <v>0</v>
      </c>
      <c r="J865" s="18">
        <f t="shared" si="185"/>
        <v>0</v>
      </c>
      <c r="K865" s="18">
        <f t="shared" si="186"/>
        <v>0</v>
      </c>
    </row>
    <row r="866" spans="1:11" x14ac:dyDescent="0.25">
      <c r="A866" s="2" t="s">
        <v>1000</v>
      </c>
      <c r="B866" s="2">
        <v>133831</v>
      </c>
      <c r="C866" s="17">
        <v>9.2899999999999996E-2</v>
      </c>
      <c r="D866" s="17">
        <v>9.2899999999999996E-2</v>
      </c>
      <c r="E866" s="18">
        <v>0</v>
      </c>
      <c r="F866" s="19">
        <f t="shared" si="182"/>
        <v>0</v>
      </c>
      <c r="G866" s="19">
        <f t="shared" si="183"/>
        <v>0</v>
      </c>
      <c r="H866" s="18">
        <f t="shared" si="184"/>
        <v>0</v>
      </c>
      <c r="I866" s="18">
        <f t="shared" si="185"/>
        <v>0</v>
      </c>
      <c r="J866" s="18">
        <f t="shared" si="185"/>
        <v>0</v>
      </c>
      <c r="K866" s="18">
        <f t="shared" si="186"/>
        <v>0</v>
      </c>
    </row>
    <row r="867" spans="1:11" x14ac:dyDescent="0.25">
      <c r="A867" s="2" t="s">
        <v>1001</v>
      </c>
      <c r="B867" s="2">
        <v>1338321</v>
      </c>
      <c r="C867" s="17">
        <v>0.1</v>
      </c>
      <c r="D867" s="17">
        <v>0.1</v>
      </c>
      <c r="E867" s="18">
        <v>0</v>
      </c>
      <c r="F867" s="19">
        <f t="shared" si="182"/>
        <v>0</v>
      </c>
      <c r="G867" s="19">
        <f t="shared" si="183"/>
        <v>0</v>
      </c>
      <c r="H867" s="18">
        <f t="shared" si="184"/>
        <v>0</v>
      </c>
      <c r="I867" s="18">
        <f t="shared" si="185"/>
        <v>0</v>
      </c>
      <c r="J867" s="18">
        <f t="shared" si="185"/>
        <v>0</v>
      </c>
      <c r="K867" s="18">
        <f t="shared" si="186"/>
        <v>0</v>
      </c>
    </row>
    <row r="868" spans="1:11" x14ac:dyDescent="0.25">
      <c r="A868" s="2" t="s">
        <v>1002</v>
      </c>
      <c r="B868" s="2">
        <v>133832</v>
      </c>
      <c r="C868" s="17">
        <v>0.04</v>
      </c>
      <c r="D868" s="17">
        <v>0.04</v>
      </c>
      <c r="E868" s="18">
        <v>0</v>
      </c>
      <c r="F868" s="19">
        <f t="shared" si="182"/>
        <v>0</v>
      </c>
      <c r="G868" s="19">
        <f t="shared" si="183"/>
        <v>0</v>
      </c>
      <c r="H868" s="18">
        <f t="shared" si="184"/>
        <v>0</v>
      </c>
      <c r="I868" s="18">
        <f t="shared" si="185"/>
        <v>0</v>
      </c>
      <c r="J868" s="18">
        <f t="shared" si="185"/>
        <v>0</v>
      </c>
      <c r="K868" s="18">
        <f t="shared" si="186"/>
        <v>0</v>
      </c>
    </row>
    <row r="869" spans="1:11" x14ac:dyDescent="0.25">
      <c r="A869" s="2" t="s">
        <v>1003</v>
      </c>
      <c r="B869" s="2">
        <v>13384</v>
      </c>
      <c r="C869" s="17">
        <v>4.1100000000000005E-2</v>
      </c>
      <c r="D869" s="17">
        <v>3.7400000000000003E-2</v>
      </c>
      <c r="E869" s="18">
        <v>0</v>
      </c>
      <c r="F869" s="19">
        <f t="shared" si="182"/>
        <v>0</v>
      </c>
      <c r="G869" s="19">
        <f t="shared" si="183"/>
        <v>0</v>
      </c>
      <c r="H869" s="18">
        <f t="shared" si="184"/>
        <v>0</v>
      </c>
      <c r="I869" s="18">
        <f t="shared" si="185"/>
        <v>0</v>
      </c>
      <c r="J869" s="18">
        <f t="shared" si="185"/>
        <v>0</v>
      </c>
      <c r="K869" s="18">
        <f t="shared" si="186"/>
        <v>0</v>
      </c>
    </row>
    <row r="870" spans="1:11" x14ac:dyDescent="0.25">
      <c r="A870" s="2" t="s">
        <v>1004</v>
      </c>
      <c r="B870" s="2">
        <v>13384</v>
      </c>
      <c r="C870" s="17">
        <v>4.6100000000000002E-2</v>
      </c>
      <c r="D870" s="17">
        <v>4.6100000000000002E-2</v>
      </c>
      <c r="E870" s="18">
        <v>0</v>
      </c>
      <c r="F870" s="19">
        <f t="shared" si="182"/>
        <v>0</v>
      </c>
      <c r="G870" s="19">
        <f t="shared" si="183"/>
        <v>0</v>
      </c>
      <c r="H870" s="18">
        <f t="shared" si="184"/>
        <v>0</v>
      </c>
      <c r="I870" s="18">
        <f t="shared" si="185"/>
        <v>0</v>
      </c>
      <c r="J870" s="18">
        <f t="shared" si="185"/>
        <v>0</v>
      </c>
      <c r="K870" s="18">
        <f t="shared" si="186"/>
        <v>0</v>
      </c>
    </row>
    <row r="871" spans="1:11" x14ac:dyDescent="0.25">
      <c r="A871" s="2" t="s">
        <v>1005</v>
      </c>
      <c r="B871" s="2">
        <v>13384</v>
      </c>
      <c r="C871" s="17">
        <v>4.3700000000000003E-2</v>
      </c>
      <c r="D871" s="17">
        <v>4.3700000000000003E-2</v>
      </c>
      <c r="E871" s="18">
        <v>0</v>
      </c>
      <c r="F871" s="19">
        <f t="shared" si="182"/>
        <v>0</v>
      </c>
      <c r="G871" s="19">
        <f t="shared" si="183"/>
        <v>0</v>
      </c>
      <c r="H871" s="18">
        <f t="shared" si="184"/>
        <v>0</v>
      </c>
      <c r="I871" s="18">
        <f t="shared" si="185"/>
        <v>0</v>
      </c>
      <c r="J871" s="18">
        <f t="shared" si="185"/>
        <v>0</v>
      </c>
      <c r="K871" s="18">
        <f t="shared" si="186"/>
        <v>0</v>
      </c>
    </row>
    <row r="872" spans="1:11" x14ac:dyDescent="0.25">
      <c r="A872" s="2" t="s">
        <v>1006</v>
      </c>
      <c r="B872" s="2">
        <v>13384</v>
      </c>
      <c r="C872" s="17">
        <v>4.3700000000000003E-2</v>
      </c>
      <c r="D872" s="17">
        <v>4.3700000000000003E-2</v>
      </c>
      <c r="E872" s="18">
        <v>0</v>
      </c>
      <c r="F872" s="19">
        <f t="shared" si="182"/>
        <v>0</v>
      </c>
      <c r="G872" s="19">
        <f t="shared" si="183"/>
        <v>0</v>
      </c>
      <c r="H872" s="18">
        <f t="shared" si="184"/>
        <v>0</v>
      </c>
      <c r="I872" s="18">
        <f t="shared" si="185"/>
        <v>0</v>
      </c>
      <c r="J872" s="18">
        <f t="shared" si="185"/>
        <v>0</v>
      </c>
      <c r="K872" s="18">
        <f t="shared" si="186"/>
        <v>0</v>
      </c>
    </row>
    <row r="873" spans="1:11" x14ac:dyDescent="0.25">
      <c r="A873" s="2" t="s">
        <v>1007</v>
      </c>
      <c r="B873" s="2">
        <v>13384</v>
      </c>
      <c r="C873" s="17">
        <v>4.2799999999999998E-2</v>
      </c>
      <c r="D873" s="17">
        <v>4.2900000000000001E-2</v>
      </c>
      <c r="E873" s="18">
        <v>0</v>
      </c>
      <c r="F873" s="19">
        <f t="shared" si="182"/>
        <v>0</v>
      </c>
      <c r="G873" s="19">
        <f t="shared" si="183"/>
        <v>0</v>
      </c>
      <c r="H873" s="18">
        <f t="shared" si="184"/>
        <v>0</v>
      </c>
      <c r="I873" s="18">
        <f t="shared" si="185"/>
        <v>0</v>
      </c>
      <c r="J873" s="18">
        <f t="shared" si="185"/>
        <v>0</v>
      </c>
      <c r="K873" s="18">
        <f t="shared" si="186"/>
        <v>0</v>
      </c>
    </row>
    <row r="874" spans="1:11" x14ac:dyDescent="0.25">
      <c r="A874" s="2" t="s">
        <v>1008</v>
      </c>
      <c r="B874" s="2">
        <v>13384</v>
      </c>
      <c r="C874" s="17">
        <v>4.8500000000000001E-2</v>
      </c>
      <c r="D874" s="17">
        <v>4.8500000000000001E-2</v>
      </c>
      <c r="E874" s="18">
        <v>0</v>
      </c>
      <c r="F874" s="19">
        <f t="shared" si="182"/>
        <v>0</v>
      </c>
      <c r="G874" s="19">
        <f t="shared" si="183"/>
        <v>0</v>
      </c>
      <c r="H874" s="18">
        <f t="shared" si="184"/>
        <v>0</v>
      </c>
      <c r="I874" s="18">
        <f t="shared" si="185"/>
        <v>0</v>
      </c>
      <c r="J874" s="18">
        <f t="shared" si="185"/>
        <v>0</v>
      </c>
      <c r="K874" s="18">
        <f t="shared" si="186"/>
        <v>0</v>
      </c>
    </row>
    <row r="875" spans="1:11" x14ac:dyDescent="0.25">
      <c r="A875" s="2" t="s">
        <v>1009</v>
      </c>
      <c r="B875" s="2">
        <v>13384</v>
      </c>
      <c r="C875" s="17">
        <v>4.7100000000000003E-2</v>
      </c>
      <c r="D875" s="17">
        <v>4.7100000000000003E-2</v>
      </c>
      <c r="E875" s="18">
        <v>0</v>
      </c>
      <c r="F875" s="19">
        <f t="shared" si="182"/>
        <v>0</v>
      </c>
      <c r="G875" s="19">
        <f t="shared" si="183"/>
        <v>0</v>
      </c>
      <c r="H875" s="18">
        <f t="shared" si="184"/>
        <v>0</v>
      </c>
      <c r="I875" s="18">
        <f t="shared" si="185"/>
        <v>0</v>
      </c>
      <c r="J875" s="18">
        <f t="shared" si="185"/>
        <v>0</v>
      </c>
      <c r="K875" s="18">
        <f t="shared" si="186"/>
        <v>0</v>
      </c>
    </row>
    <row r="876" spans="1:11" x14ac:dyDescent="0.25">
      <c r="A876" s="2" t="s">
        <v>1010</v>
      </c>
      <c r="B876" s="2">
        <v>13384</v>
      </c>
      <c r="C876" s="17">
        <v>4.82E-2</v>
      </c>
      <c r="D876" s="17">
        <v>4.9299999999999997E-2</v>
      </c>
      <c r="E876" s="18">
        <v>0</v>
      </c>
      <c r="F876" s="19">
        <f t="shared" si="182"/>
        <v>0</v>
      </c>
      <c r="G876" s="19">
        <f t="shared" si="183"/>
        <v>0</v>
      </c>
      <c r="H876" s="18">
        <f t="shared" si="184"/>
        <v>0</v>
      </c>
      <c r="I876" s="18">
        <f t="shared" si="185"/>
        <v>0</v>
      </c>
      <c r="J876" s="18">
        <f t="shared" si="185"/>
        <v>0</v>
      </c>
      <c r="K876" s="18">
        <f t="shared" si="186"/>
        <v>0</v>
      </c>
    </row>
    <row r="877" spans="1:11" x14ac:dyDescent="0.25">
      <c r="A877" s="2" t="s">
        <v>1011</v>
      </c>
      <c r="B877" s="2">
        <v>13384</v>
      </c>
      <c r="C877" s="17">
        <v>4.6899999999999997E-2</v>
      </c>
      <c r="D877" s="17">
        <v>4.6899999999999997E-2</v>
      </c>
      <c r="E877" s="18">
        <v>0</v>
      </c>
      <c r="F877" s="19">
        <f t="shared" si="182"/>
        <v>0</v>
      </c>
      <c r="G877" s="19">
        <f t="shared" si="183"/>
        <v>0</v>
      </c>
      <c r="H877" s="18">
        <f t="shared" si="184"/>
        <v>0</v>
      </c>
      <c r="I877" s="18">
        <f t="shared" si="185"/>
        <v>0</v>
      </c>
      <c r="J877" s="18">
        <f t="shared" si="185"/>
        <v>0</v>
      </c>
      <c r="K877" s="18">
        <f t="shared" si="186"/>
        <v>0</v>
      </c>
    </row>
    <row r="878" spans="1:11" x14ac:dyDescent="0.25">
      <c r="A878" s="2" t="s">
        <v>1012</v>
      </c>
      <c r="B878" s="2">
        <v>13385</v>
      </c>
      <c r="C878" s="17">
        <v>4.6100000000000002E-2</v>
      </c>
      <c r="D878" s="17">
        <v>4.6100000000000002E-2</v>
      </c>
      <c r="E878" s="18">
        <v>0</v>
      </c>
      <c r="F878" s="19">
        <f t="shared" si="182"/>
        <v>0</v>
      </c>
      <c r="G878" s="19">
        <f t="shared" si="183"/>
        <v>0</v>
      </c>
      <c r="H878" s="18">
        <f t="shared" si="184"/>
        <v>0</v>
      </c>
      <c r="I878" s="18">
        <f t="shared" si="185"/>
        <v>0</v>
      </c>
      <c r="J878" s="18">
        <f t="shared" si="185"/>
        <v>0</v>
      </c>
      <c r="K878" s="18">
        <f t="shared" si="186"/>
        <v>0</v>
      </c>
    </row>
    <row r="879" spans="1:11" x14ac:dyDescent="0.25">
      <c r="A879" s="2" t="s">
        <v>1013</v>
      </c>
      <c r="B879" s="2">
        <v>13385</v>
      </c>
      <c r="C879" s="17">
        <v>4.2799999999999998E-2</v>
      </c>
      <c r="D879" s="17">
        <v>4.2900000000000001E-2</v>
      </c>
      <c r="E879" s="18">
        <v>0</v>
      </c>
      <c r="F879" s="19">
        <f t="shared" si="182"/>
        <v>0</v>
      </c>
      <c r="G879" s="19">
        <f t="shared" si="183"/>
        <v>0</v>
      </c>
      <c r="H879" s="18">
        <f t="shared" si="184"/>
        <v>0</v>
      </c>
      <c r="I879" s="18">
        <f t="shared" si="185"/>
        <v>0</v>
      </c>
      <c r="J879" s="18">
        <f t="shared" si="185"/>
        <v>0</v>
      </c>
      <c r="K879" s="18">
        <f t="shared" si="186"/>
        <v>0</v>
      </c>
    </row>
    <row r="880" spans="1:11" x14ac:dyDescent="0.25">
      <c r="A880" s="2" t="s">
        <v>1014</v>
      </c>
      <c r="B880" s="2">
        <v>13385</v>
      </c>
      <c r="C880" s="17">
        <v>4.8500000000000001E-2</v>
      </c>
      <c r="D880" s="17">
        <v>4.8500000000000001E-2</v>
      </c>
      <c r="E880" s="18">
        <v>0</v>
      </c>
      <c r="F880" s="19">
        <f t="shared" si="182"/>
        <v>0</v>
      </c>
      <c r="G880" s="19">
        <f t="shared" si="183"/>
        <v>0</v>
      </c>
      <c r="H880" s="18">
        <f t="shared" si="184"/>
        <v>0</v>
      </c>
      <c r="I880" s="18">
        <f t="shared" si="185"/>
        <v>0</v>
      </c>
      <c r="J880" s="18">
        <f t="shared" si="185"/>
        <v>0</v>
      </c>
      <c r="K880" s="18">
        <f t="shared" si="186"/>
        <v>0</v>
      </c>
    </row>
    <row r="881" spans="1:11" x14ac:dyDescent="0.25">
      <c r="A881" s="2" t="s">
        <v>1015</v>
      </c>
      <c r="B881" s="2">
        <v>13386</v>
      </c>
      <c r="C881" s="17">
        <v>4.6100000000000002E-2</v>
      </c>
      <c r="D881" s="17">
        <v>4.3400000000000001E-2</v>
      </c>
      <c r="E881" s="18">
        <v>0</v>
      </c>
      <c r="F881" s="19">
        <f t="shared" si="182"/>
        <v>0</v>
      </c>
      <c r="G881" s="19">
        <f t="shared" si="183"/>
        <v>0</v>
      </c>
      <c r="H881" s="18">
        <f t="shared" si="184"/>
        <v>0</v>
      </c>
      <c r="I881" s="18">
        <f t="shared" si="185"/>
        <v>0</v>
      </c>
      <c r="J881" s="18">
        <f t="shared" si="185"/>
        <v>0</v>
      </c>
      <c r="K881" s="18">
        <f t="shared" si="186"/>
        <v>0</v>
      </c>
    </row>
    <row r="882" spans="1:11" x14ac:dyDescent="0.25">
      <c r="A882" s="2" t="s">
        <v>1016</v>
      </c>
      <c r="B882" s="2">
        <v>13387</v>
      </c>
      <c r="C882" s="17">
        <v>4.1100000000000005E-2</v>
      </c>
      <c r="D882" s="17">
        <v>3.7400000000000003E-2</v>
      </c>
      <c r="E882" s="18">
        <v>0</v>
      </c>
      <c r="F882" s="19">
        <f t="shared" si="182"/>
        <v>0</v>
      </c>
      <c r="G882" s="19">
        <f t="shared" si="183"/>
        <v>0</v>
      </c>
      <c r="H882" s="18">
        <f t="shared" si="184"/>
        <v>0</v>
      </c>
      <c r="I882" s="18">
        <f t="shared" si="185"/>
        <v>0</v>
      </c>
      <c r="J882" s="18">
        <f t="shared" si="185"/>
        <v>0</v>
      </c>
      <c r="K882" s="18">
        <f t="shared" si="186"/>
        <v>0</v>
      </c>
    </row>
    <row r="883" spans="1:11" x14ac:dyDescent="0.25">
      <c r="A883" s="2" t="s">
        <v>1017</v>
      </c>
      <c r="B883" s="2">
        <v>13387</v>
      </c>
      <c r="C883" s="17">
        <v>4.6100000000000002E-2</v>
      </c>
      <c r="D883" s="17">
        <v>4.6100000000000002E-2</v>
      </c>
      <c r="E883" s="18">
        <v>0</v>
      </c>
      <c r="F883" s="19">
        <f t="shared" si="182"/>
        <v>0</v>
      </c>
      <c r="G883" s="19">
        <f t="shared" si="183"/>
        <v>0</v>
      </c>
      <c r="H883" s="18">
        <f t="shared" si="184"/>
        <v>0</v>
      </c>
      <c r="I883" s="18">
        <f t="shared" si="185"/>
        <v>0</v>
      </c>
      <c r="J883" s="18">
        <f t="shared" si="185"/>
        <v>0</v>
      </c>
      <c r="K883" s="18">
        <f t="shared" si="186"/>
        <v>0</v>
      </c>
    </row>
    <row r="884" spans="1:11" x14ac:dyDescent="0.25">
      <c r="A884" s="2" t="s">
        <v>1018</v>
      </c>
      <c r="B884" s="2">
        <v>13387</v>
      </c>
      <c r="C884" s="17">
        <v>4.2799999999999998E-2</v>
      </c>
      <c r="D884" s="17">
        <v>4.2900000000000001E-2</v>
      </c>
      <c r="E884" s="18">
        <v>0</v>
      </c>
      <c r="F884" s="19">
        <f t="shared" si="182"/>
        <v>0</v>
      </c>
      <c r="G884" s="19">
        <f t="shared" si="183"/>
        <v>0</v>
      </c>
      <c r="H884" s="18">
        <f t="shared" si="184"/>
        <v>0</v>
      </c>
      <c r="I884" s="18">
        <f t="shared" si="185"/>
        <v>0</v>
      </c>
      <c r="J884" s="18">
        <f t="shared" si="185"/>
        <v>0</v>
      </c>
      <c r="K884" s="18">
        <f t="shared" si="186"/>
        <v>0</v>
      </c>
    </row>
    <row r="885" spans="1:11" x14ac:dyDescent="0.25">
      <c r="A885" s="2" t="s">
        <v>1019</v>
      </c>
      <c r="B885" s="2">
        <v>13387</v>
      </c>
      <c r="C885" s="17">
        <v>4.8500000000000001E-2</v>
      </c>
      <c r="D885" s="17">
        <v>4.8500000000000001E-2</v>
      </c>
      <c r="E885" s="18">
        <v>0</v>
      </c>
      <c r="F885" s="19">
        <f t="shared" si="182"/>
        <v>0</v>
      </c>
      <c r="G885" s="19">
        <f t="shared" si="183"/>
        <v>0</v>
      </c>
      <c r="H885" s="18">
        <f t="shared" si="184"/>
        <v>0</v>
      </c>
      <c r="I885" s="18">
        <f t="shared" si="185"/>
        <v>0</v>
      </c>
      <c r="J885" s="18">
        <f t="shared" si="185"/>
        <v>0</v>
      </c>
      <c r="K885" s="18">
        <f t="shared" si="186"/>
        <v>0</v>
      </c>
    </row>
    <row r="886" spans="1:11" x14ac:dyDescent="0.25">
      <c r="A886" s="2" t="s">
        <v>1020</v>
      </c>
      <c r="B886" s="2">
        <v>13388</v>
      </c>
      <c r="C886" s="17">
        <v>2.24E-2</v>
      </c>
      <c r="D886" s="17">
        <v>2.23E-2</v>
      </c>
      <c r="E886" s="18">
        <v>0</v>
      </c>
      <c r="F886" s="19">
        <f t="shared" si="182"/>
        <v>0</v>
      </c>
      <c r="G886" s="19">
        <f t="shared" si="183"/>
        <v>0</v>
      </c>
      <c r="H886" s="18">
        <f t="shared" si="184"/>
        <v>0</v>
      </c>
      <c r="I886" s="18">
        <f t="shared" si="185"/>
        <v>0</v>
      </c>
      <c r="J886" s="18">
        <f t="shared" si="185"/>
        <v>0</v>
      </c>
      <c r="K886" s="18">
        <f t="shared" si="186"/>
        <v>0</v>
      </c>
    </row>
    <row r="887" spans="1:11" x14ac:dyDescent="0.25">
      <c r="A887" s="2" t="s">
        <v>1021</v>
      </c>
      <c r="B887" s="2">
        <v>13388</v>
      </c>
      <c r="C887" s="17">
        <v>4.2900000000000001E-2</v>
      </c>
      <c r="D887" s="17">
        <v>4.19E-2</v>
      </c>
      <c r="E887" s="18">
        <v>0</v>
      </c>
      <c r="F887" s="19">
        <f t="shared" si="182"/>
        <v>0</v>
      </c>
      <c r="G887" s="19">
        <f t="shared" si="183"/>
        <v>0</v>
      </c>
      <c r="H887" s="18">
        <f t="shared" si="184"/>
        <v>0</v>
      </c>
      <c r="I887" s="18">
        <f t="shared" si="185"/>
        <v>0</v>
      </c>
      <c r="J887" s="18">
        <f t="shared" si="185"/>
        <v>0</v>
      </c>
      <c r="K887" s="18">
        <f t="shared" si="186"/>
        <v>0</v>
      </c>
    </row>
    <row r="888" spans="1:11" x14ac:dyDescent="0.25">
      <c r="A888" s="2" t="s">
        <v>1022</v>
      </c>
      <c r="B888" s="2">
        <v>13388</v>
      </c>
      <c r="C888" s="17">
        <v>4.53E-2</v>
      </c>
      <c r="D888" s="17">
        <v>4.53E-2</v>
      </c>
      <c r="E888" s="18">
        <v>0</v>
      </c>
      <c r="F888" s="19">
        <f t="shared" si="182"/>
        <v>0</v>
      </c>
      <c r="G888" s="19">
        <f t="shared" si="183"/>
        <v>0</v>
      </c>
      <c r="H888" s="18">
        <f t="shared" si="184"/>
        <v>0</v>
      </c>
      <c r="I888" s="18">
        <f t="shared" si="185"/>
        <v>0</v>
      </c>
      <c r="J888" s="18">
        <f t="shared" si="185"/>
        <v>0</v>
      </c>
      <c r="K888" s="18">
        <f t="shared" si="186"/>
        <v>0</v>
      </c>
    </row>
    <row r="889" spans="1:11" x14ac:dyDescent="0.25">
      <c r="A889" s="2" t="s">
        <v>1023</v>
      </c>
      <c r="B889" s="2">
        <v>13388</v>
      </c>
      <c r="C889" s="17">
        <v>4.3999999999999997E-2</v>
      </c>
      <c r="D889" s="17">
        <v>4.3900000000000002E-2</v>
      </c>
      <c r="E889" s="18">
        <v>0</v>
      </c>
      <c r="F889" s="19">
        <f t="shared" si="182"/>
        <v>0</v>
      </c>
      <c r="G889" s="19">
        <f t="shared" si="183"/>
        <v>0</v>
      </c>
      <c r="H889" s="18">
        <f t="shared" si="184"/>
        <v>0</v>
      </c>
      <c r="I889" s="18">
        <f t="shared" si="185"/>
        <v>0</v>
      </c>
      <c r="J889" s="18">
        <f t="shared" si="185"/>
        <v>0</v>
      </c>
      <c r="K889" s="18">
        <f t="shared" si="186"/>
        <v>0</v>
      </c>
    </row>
    <row r="890" spans="1:11" x14ac:dyDescent="0.25">
      <c r="A890" s="2" t="s">
        <v>1024</v>
      </c>
      <c r="B890" s="2">
        <v>1338901</v>
      </c>
      <c r="C890" s="17">
        <v>0.25</v>
      </c>
      <c r="D890" s="17">
        <v>0.25</v>
      </c>
      <c r="E890" s="18">
        <v>0</v>
      </c>
      <c r="F890" s="19">
        <f t="shared" si="182"/>
        <v>0</v>
      </c>
      <c r="G890" s="19">
        <f t="shared" si="183"/>
        <v>0</v>
      </c>
      <c r="H890" s="18">
        <f t="shared" si="184"/>
        <v>0</v>
      </c>
      <c r="I890" s="18">
        <f t="shared" si="185"/>
        <v>0</v>
      </c>
      <c r="J890" s="18">
        <f t="shared" si="185"/>
        <v>0</v>
      </c>
      <c r="K890" s="18">
        <f t="shared" si="186"/>
        <v>0</v>
      </c>
    </row>
    <row r="891" spans="1:11" x14ac:dyDescent="0.25">
      <c r="A891" s="2" t="s">
        <v>1025</v>
      </c>
      <c r="B891" s="2">
        <v>13389</v>
      </c>
      <c r="C891" s="17">
        <v>0.2</v>
      </c>
      <c r="D891" s="17">
        <v>0.2</v>
      </c>
      <c r="E891" s="18">
        <v>0</v>
      </c>
      <c r="F891" s="19">
        <f t="shared" si="182"/>
        <v>0</v>
      </c>
      <c r="G891" s="19">
        <f t="shared" si="183"/>
        <v>0</v>
      </c>
      <c r="H891" s="18">
        <f t="shared" si="184"/>
        <v>0</v>
      </c>
      <c r="I891" s="18">
        <f t="shared" si="185"/>
        <v>0</v>
      </c>
      <c r="J891" s="18">
        <f t="shared" si="185"/>
        <v>0</v>
      </c>
      <c r="K891" s="18">
        <f t="shared" si="186"/>
        <v>0</v>
      </c>
    </row>
    <row r="892" spans="1:11" x14ac:dyDescent="0.25">
      <c r="A892" s="2" t="s">
        <v>1026</v>
      </c>
      <c r="B892" s="2">
        <v>1345101</v>
      </c>
      <c r="C892" s="17">
        <v>0.25</v>
      </c>
      <c r="D892" s="17">
        <v>0.25</v>
      </c>
      <c r="E892" s="18">
        <v>0</v>
      </c>
      <c r="F892" s="19">
        <f t="shared" si="182"/>
        <v>0</v>
      </c>
      <c r="G892" s="19">
        <f t="shared" si="183"/>
        <v>0</v>
      </c>
      <c r="H892" s="18">
        <f t="shared" si="184"/>
        <v>0</v>
      </c>
      <c r="I892" s="18">
        <f t="shared" si="185"/>
        <v>0</v>
      </c>
      <c r="J892" s="18">
        <f t="shared" si="185"/>
        <v>0</v>
      </c>
      <c r="K892" s="18">
        <f t="shared" si="186"/>
        <v>0</v>
      </c>
    </row>
    <row r="893" spans="1:11" x14ac:dyDescent="0.25">
      <c r="A893" s="2" t="s">
        <v>1027</v>
      </c>
      <c r="B893" s="2">
        <v>13451</v>
      </c>
      <c r="C893" s="17">
        <v>0.2</v>
      </c>
      <c r="D893" s="17">
        <v>0.2</v>
      </c>
      <c r="E893" s="18">
        <v>0</v>
      </c>
      <c r="F893" s="19">
        <f t="shared" si="182"/>
        <v>0</v>
      </c>
      <c r="G893" s="19">
        <f t="shared" si="183"/>
        <v>0</v>
      </c>
      <c r="H893" s="18">
        <f t="shared" si="184"/>
        <v>0</v>
      </c>
      <c r="I893" s="18">
        <f t="shared" si="185"/>
        <v>0</v>
      </c>
      <c r="J893" s="18">
        <f t="shared" si="185"/>
        <v>0</v>
      </c>
      <c r="K893" s="18">
        <f t="shared" si="186"/>
        <v>0</v>
      </c>
    </row>
    <row r="894" spans="1:11" x14ac:dyDescent="0.25">
      <c r="A894" s="2" t="s">
        <v>1028</v>
      </c>
      <c r="B894" s="2">
        <v>1345201</v>
      </c>
      <c r="C894" s="17">
        <v>0.19439999999999999</v>
      </c>
      <c r="D894" s="17">
        <v>0.19439999999999999</v>
      </c>
      <c r="E894" s="18">
        <v>0</v>
      </c>
      <c r="F894" s="19">
        <f t="shared" si="182"/>
        <v>0</v>
      </c>
      <c r="G894" s="19">
        <f t="shared" si="183"/>
        <v>0</v>
      </c>
      <c r="H894" s="18">
        <f t="shared" si="184"/>
        <v>0</v>
      </c>
      <c r="I894" s="18">
        <f t="shared" si="185"/>
        <v>0</v>
      </c>
      <c r="J894" s="18">
        <f t="shared" si="185"/>
        <v>0</v>
      </c>
      <c r="K894" s="18">
        <f t="shared" si="186"/>
        <v>0</v>
      </c>
    </row>
    <row r="895" spans="1:11" x14ac:dyDescent="0.25">
      <c r="A895" s="2" t="s">
        <v>1029</v>
      </c>
      <c r="B895" s="2">
        <v>1345202</v>
      </c>
      <c r="C895" s="17">
        <v>0.20269999999999999</v>
      </c>
      <c r="D895" s="17">
        <v>0.20269999999999999</v>
      </c>
      <c r="E895" s="18">
        <v>0</v>
      </c>
      <c r="F895" s="19">
        <f t="shared" si="182"/>
        <v>0</v>
      </c>
      <c r="G895" s="19">
        <f t="shared" si="183"/>
        <v>0</v>
      </c>
      <c r="H895" s="18">
        <f t="shared" si="184"/>
        <v>0</v>
      </c>
      <c r="I895" s="18">
        <f t="shared" si="185"/>
        <v>0</v>
      </c>
      <c r="J895" s="18">
        <f t="shared" si="185"/>
        <v>0</v>
      </c>
      <c r="K895" s="18">
        <f t="shared" si="186"/>
        <v>0</v>
      </c>
    </row>
    <row r="896" spans="1:11" x14ac:dyDescent="0.25">
      <c r="A896" s="2" t="s">
        <v>1030</v>
      </c>
      <c r="B896" s="2">
        <v>13452</v>
      </c>
      <c r="C896" s="17">
        <v>9.2899999999999996E-2</v>
      </c>
      <c r="D896" s="17">
        <v>9.2899999999999996E-2</v>
      </c>
      <c r="E896" s="18">
        <v>0</v>
      </c>
      <c r="F896" s="19">
        <f t="shared" si="182"/>
        <v>0</v>
      </c>
      <c r="G896" s="19">
        <f t="shared" si="183"/>
        <v>0</v>
      </c>
      <c r="H896" s="18">
        <f t="shared" si="184"/>
        <v>0</v>
      </c>
      <c r="I896" s="18">
        <f t="shared" si="185"/>
        <v>0</v>
      </c>
      <c r="J896" s="18">
        <f t="shared" si="185"/>
        <v>0</v>
      </c>
      <c r="K896" s="18">
        <f t="shared" si="186"/>
        <v>0</v>
      </c>
    </row>
    <row r="897" spans="1:11" x14ac:dyDescent="0.25">
      <c r="A897" s="2" t="s">
        <v>1031</v>
      </c>
      <c r="B897" s="2">
        <v>1345301</v>
      </c>
      <c r="C897" s="17">
        <v>0.1</v>
      </c>
      <c r="D897" s="17">
        <v>0.1</v>
      </c>
      <c r="E897" s="18">
        <v>0</v>
      </c>
      <c r="F897" s="19">
        <f t="shared" si="182"/>
        <v>0</v>
      </c>
      <c r="G897" s="19">
        <f t="shared" si="183"/>
        <v>0</v>
      </c>
      <c r="H897" s="18">
        <f t="shared" si="184"/>
        <v>0</v>
      </c>
      <c r="I897" s="18">
        <f t="shared" si="185"/>
        <v>0</v>
      </c>
      <c r="J897" s="18">
        <f t="shared" si="185"/>
        <v>0</v>
      </c>
      <c r="K897" s="18">
        <f t="shared" si="186"/>
        <v>0</v>
      </c>
    </row>
    <row r="898" spans="1:11" x14ac:dyDescent="0.25">
      <c r="A898" s="2" t="s">
        <v>1032</v>
      </c>
      <c r="B898" s="2">
        <v>13453</v>
      </c>
      <c r="C898" s="17">
        <v>0.04</v>
      </c>
      <c r="D898" s="17">
        <v>0.04</v>
      </c>
      <c r="E898" s="18">
        <v>0</v>
      </c>
      <c r="F898" s="19">
        <f t="shared" ref="F898:F915" si="187">E898*C898/12</f>
        <v>0</v>
      </c>
      <c r="G898" s="19">
        <f t="shared" ref="G898:G961" si="188">+E898*D898/12</f>
        <v>0</v>
      </c>
      <c r="H898" s="18">
        <f t="shared" ref="H898:H961" si="189">+G898-F898</f>
        <v>0</v>
      </c>
      <c r="I898" s="18">
        <f t="shared" ref="I898:J961" si="190">+F898*12</f>
        <v>0</v>
      </c>
      <c r="J898" s="18">
        <f t="shared" si="190"/>
        <v>0</v>
      </c>
      <c r="K898" s="18">
        <f t="shared" ref="K898:K961" si="191">+J898-I898</f>
        <v>0</v>
      </c>
    </row>
    <row r="899" spans="1:11" x14ac:dyDescent="0.25">
      <c r="A899" s="2" t="s">
        <v>1033</v>
      </c>
      <c r="B899" s="2">
        <v>1351101</v>
      </c>
      <c r="C899" s="17">
        <v>0.25</v>
      </c>
      <c r="D899" s="17">
        <v>0.25</v>
      </c>
      <c r="E899" s="18">
        <v>0</v>
      </c>
      <c r="F899" s="19">
        <f t="shared" si="187"/>
        <v>0</v>
      </c>
      <c r="G899" s="19">
        <f t="shared" si="188"/>
        <v>0</v>
      </c>
      <c r="H899" s="18">
        <f t="shared" si="189"/>
        <v>0</v>
      </c>
      <c r="I899" s="18">
        <f t="shared" si="190"/>
        <v>0</v>
      </c>
      <c r="J899" s="18">
        <f t="shared" si="190"/>
        <v>0</v>
      </c>
      <c r="K899" s="18">
        <f t="shared" si="191"/>
        <v>0</v>
      </c>
    </row>
    <row r="900" spans="1:11" x14ac:dyDescent="0.25">
      <c r="A900" s="2" t="s">
        <v>1034</v>
      </c>
      <c r="B900" s="2">
        <v>13511</v>
      </c>
      <c r="C900" s="17">
        <v>0.2</v>
      </c>
      <c r="D900" s="17">
        <v>0.2</v>
      </c>
      <c r="E900" s="18">
        <v>0</v>
      </c>
      <c r="F900" s="19">
        <f t="shared" si="187"/>
        <v>0</v>
      </c>
      <c r="G900" s="19">
        <f t="shared" si="188"/>
        <v>0</v>
      </c>
      <c r="H900" s="18">
        <f t="shared" si="189"/>
        <v>0</v>
      </c>
      <c r="I900" s="18">
        <f t="shared" si="190"/>
        <v>0</v>
      </c>
      <c r="J900" s="18">
        <f t="shared" si="190"/>
        <v>0</v>
      </c>
      <c r="K900" s="18">
        <f t="shared" si="191"/>
        <v>0</v>
      </c>
    </row>
    <row r="901" spans="1:11" x14ac:dyDescent="0.25">
      <c r="A901" s="2" t="s">
        <v>1035</v>
      </c>
      <c r="B901" s="2">
        <v>1351201</v>
      </c>
      <c r="C901" s="17">
        <v>0.19439999999999999</v>
      </c>
      <c r="D901" s="17">
        <v>0.19439999999999999</v>
      </c>
      <c r="E901" s="18">
        <v>0</v>
      </c>
      <c r="F901" s="19">
        <f t="shared" si="187"/>
        <v>0</v>
      </c>
      <c r="G901" s="19">
        <f t="shared" si="188"/>
        <v>0</v>
      </c>
      <c r="H901" s="18">
        <f t="shared" si="189"/>
        <v>0</v>
      </c>
      <c r="I901" s="18">
        <f t="shared" si="190"/>
        <v>0</v>
      </c>
      <c r="J901" s="18">
        <f t="shared" si="190"/>
        <v>0</v>
      </c>
      <c r="K901" s="18">
        <f t="shared" si="191"/>
        <v>0</v>
      </c>
    </row>
    <row r="902" spans="1:11" x14ac:dyDescent="0.25">
      <c r="A902" s="2" t="s">
        <v>1036</v>
      </c>
      <c r="B902" s="2">
        <v>1351202</v>
      </c>
      <c r="C902" s="17">
        <v>0.20269999999999999</v>
      </c>
      <c r="D902" s="17">
        <v>0.20269999999999999</v>
      </c>
      <c r="E902" s="18">
        <v>0</v>
      </c>
      <c r="F902" s="19">
        <f t="shared" si="187"/>
        <v>0</v>
      </c>
      <c r="G902" s="19">
        <f t="shared" si="188"/>
        <v>0</v>
      </c>
      <c r="H902" s="18">
        <f t="shared" si="189"/>
        <v>0</v>
      </c>
      <c r="I902" s="18">
        <f t="shared" si="190"/>
        <v>0</v>
      </c>
      <c r="J902" s="18">
        <f t="shared" si="190"/>
        <v>0</v>
      </c>
      <c r="K902" s="18">
        <f t="shared" si="191"/>
        <v>0</v>
      </c>
    </row>
    <row r="903" spans="1:11" x14ac:dyDescent="0.25">
      <c r="A903" s="2" t="s">
        <v>1037</v>
      </c>
      <c r="B903" s="2">
        <v>13512</v>
      </c>
      <c r="C903" s="17">
        <v>9.2899999999999996E-2</v>
      </c>
      <c r="D903" s="17">
        <v>9.2899999999999996E-2</v>
      </c>
      <c r="E903" s="18">
        <v>0</v>
      </c>
      <c r="F903" s="19">
        <f t="shared" si="187"/>
        <v>0</v>
      </c>
      <c r="G903" s="19">
        <f t="shared" si="188"/>
        <v>0</v>
      </c>
      <c r="H903" s="18">
        <f t="shared" si="189"/>
        <v>0</v>
      </c>
      <c r="I903" s="18">
        <f t="shared" si="190"/>
        <v>0</v>
      </c>
      <c r="J903" s="18">
        <f t="shared" si="190"/>
        <v>0</v>
      </c>
      <c r="K903" s="18">
        <f t="shared" si="191"/>
        <v>0</v>
      </c>
    </row>
    <row r="904" spans="1:11" x14ac:dyDescent="0.25">
      <c r="A904" s="2" t="s">
        <v>1038</v>
      </c>
      <c r="B904" s="2">
        <v>13512</v>
      </c>
      <c r="C904" s="17">
        <v>9.2899999999999996E-2</v>
      </c>
      <c r="D904" s="17">
        <v>9.2899999999999996E-2</v>
      </c>
      <c r="E904" s="18">
        <v>0</v>
      </c>
      <c r="F904" s="19">
        <f t="shared" si="187"/>
        <v>0</v>
      </c>
      <c r="G904" s="19">
        <f t="shared" si="188"/>
        <v>0</v>
      </c>
      <c r="H904" s="18">
        <f t="shared" si="189"/>
        <v>0</v>
      </c>
      <c r="I904" s="18">
        <f t="shared" si="190"/>
        <v>0</v>
      </c>
      <c r="J904" s="18">
        <f t="shared" si="190"/>
        <v>0</v>
      </c>
      <c r="K904" s="18">
        <f t="shared" si="191"/>
        <v>0</v>
      </c>
    </row>
    <row r="905" spans="1:11" x14ac:dyDescent="0.25">
      <c r="A905" s="2" t="s">
        <v>1039</v>
      </c>
      <c r="B905" s="2">
        <v>1351301</v>
      </c>
      <c r="C905" s="17">
        <v>0.1</v>
      </c>
      <c r="D905" s="17">
        <v>0.1</v>
      </c>
      <c r="E905" s="18">
        <v>0</v>
      </c>
      <c r="F905" s="19">
        <f t="shared" si="187"/>
        <v>0</v>
      </c>
      <c r="G905" s="19">
        <f t="shared" si="188"/>
        <v>0</v>
      </c>
      <c r="H905" s="18">
        <f t="shared" si="189"/>
        <v>0</v>
      </c>
      <c r="I905" s="18">
        <f t="shared" si="190"/>
        <v>0</v>
      </c>
      <c r="J905" s="18">
        <f t="shared" si="190"/>
        <v>0</v>
      </c>
      <c r="K905" s="18">
        <f t="shared" si="191"/>
        <v>0</v>
      </c>
    </row>
    <row r="906" spans="1:11" x14ac:dyDescent="0.25">
      <c r="A906" s="2" t="s">
        <v>1040</v>
      </c>
      <c r="B906" s="2">
        <v>1351301</v>
      </c>
      <c r="C906" s="17">
        <v>0.1</v>
      </c>
      <c r="D906" s="17">
        <v>0.1</v>
      </c>
      <c r="E906" s="18">
        <v>0</v>
      </c>
      <c r="F906" s="19">
        <f t="shared" si="187"/>
        <v>0</v>
      </c>
      <c r="G906" s="19">
        <f t="shared" si="188"/>
        <v>0</v>
      </c>
      <c r="H906" s="18">
        <f t="shared" si="189"/>
        <v>0</v>
      </c>
      <c r="I906" s="18">
        <f t="shared" si="190"/>
        <v>0</v>
      </c>
      <c r="J906" s="18">
        <f t="shared" si="190"/>
        <v>0</v>
      </c>
      <c r="K906" s="18">
        <f t="shared" si="191"/>
        <v>0</v>
      </c>
    </row>
    <row r="907" spans="1:11" x14ac:dyDescent="0.25">
      <c r="A907" s="2" t="s">
        <v>1041</v>
      </c>
      <c r="B907" s="2">
        <v>13513</v>
      </c>
      <c r="C907" s="17">
        <v>0.04</v>
      </c>
      <c r="D907" s="17">
        <v>0.04</v>
      </c>
      <c r="E907" s="18">
        <v>0</v>
      </c>
      <c r="F907" s="19">
        <f t="shared" si="187"/>
        <v>0</v>
      </c>
      <c r="G907" s="19">
        <f t="shared" si="188"/>
        <v>0</v>
      </c>
      <c r="H907" s="18">
        <f t="shared" si="189"/>
        <v>0</v>
      </c>
      <c r="I907" s="18">
        <f t="shared" si="190"/>
        <v>0</v>
      </c>
      <c r="J907" s="18">
        <f t="shared" si="190"/>
        <v>0</v>
      </c>
      <c r="K907" s="18">
        <f t="shared" si="191"/>
        <v>0</v>
      </c>
    </row>
    <row r="908" spans="1:11" x14ac:dyDescent="0.25">
      <c r="A908" s="2" t="s">
        <v>1042</v>
      </c>
      <c r="B908" s="2">
        <v>1363101</v>
      </c>
      <c r="C908" s="17">
        <v>0.25</v>
      </c>
      <c r="D908" s="17">
        <v>0.25</v>
      </c>
      <c r="E908" s="18">
        <v>0</v>
      </c>
      <c r="F908" s="19">
        <f t="shared" si="187"/>
        <v>0</v>
      </c>
      <c r="G908" s="19">
        <f t="shared" si="188"/>
        <v>0</v>
      </c>
      <c r="H908" s="18">
        <f t="shared" si="189"/>
        <v>0</v>
      </c>
      <c r="I908" s="18">
        <f t="shared" si="190"/>
        <v>0</v>
      </c>
      <c r="J908" s="18">
        <f t="shared" si="190"/>
        <v>0</v>
      </c>
      <c r="K908" s="18">
        <f t="shared" si="191"/>
        <v>0</v>
      </c>
    </row>
    <row r="909" spans="1:11" x14ac:dyDescent="0.25">
      <c r="A909" s="2" t="s">
        <v>1043</v>
      </c>
      <c r="B909" s="2">
        <v>1363102</v>
      </c>
      <c r="C909" s="17">
        <v>0.2</v>
      </c>
      <c r="D909" s="17">
        <v>0.2</v>
      </c>
      <c r="E909" s="18">
        <v>0</v>
      </c>
      <c r="F909" s="19">
        <f t="shared" si="187"/>
        <v>0</v>
      </c>
      <c r="G909" s="19">
        <f t="shared" si="188"/>
        <v>0</v>
      </c>
      <c r="H909" s="18">
        <f t="shared" si="189"/>
        <v>0</v>
      </c>
      <c r="I909" s="18">
        <f t="shared" si="190"/>
        <v>0</v>
      </c>
      <c r="J909" s="18">
        <f t="shared" si="190"/>
        <v>0</v>
      </c>
      <c r="K909" s="18">
        <f t="shared" si="191"/>
        <v>0</v>
      </c>
    </row>
    <row r="910" spans="1:11" x14ac:dyDescent="0.25">
      <c r="A910" s="2" t="s">
        <v>1044</v>
      </c>
      <c r="B910" s="2">
        <v>13631</v>
      </c>
      <c r="C910" s="17">
        <v>0.2</v>
      </c>
      <c r="D910" s="17">
        <v>0.2</v>
      </c>
      <c r="E910" s="18">
        <v>0</v>
      </c>
      <c r="F910" s="19">
        <f t="shared" si="187"/>
        <v>0</v>
      </c>
      <c r="G910" s="19">
        <f t="shared" si="188"/>
        <v>0</v>
      </c>
      <c r="H910" s="18">
        <f t="shared" si="189"/>
        <v>0</v>
      </c>
      <c r="I910" s="18">
        <f t="shared" si="190"/>
        <v>0</v>
      </c>
      <c r="J910" s="18">
        <f t="shared" si="190"/>
        <v>0</v>
      </c>
      <c r="K910" s="18">
        <f t="shared" si="191"/>
        <v>0</v>
      </c>
    </row>
    <row r="911" spans="1:11" x14ac:dyDescent="0.25">
      <c r="A911" s="2" t="s">
        <v>1045</v>
      </c>
      <c r="B911" s="2">
        <v>1363201</v>
      </c>
      <c r="C911" s="17">
        <v>0.19439999999999999</v>
      </c>
      <c r="D911" s="17">
        <v>0.19439999999999999</v>
      </c>
      <c r="E911" s="18">
        <v>0</v>
      </c>
      <c r="F911" s="19">
        <f t="shared" si="187"/>
        <v>0</v>
      </c>
      <c r="G911" s="19">
        <f t="shared" si="188"/>
        <v>0</v>
      </c>
      <c r="H911" s="18">
        <f t="shared" si="189"/>
        <v>0</v>
      </c>
      <c r="I911" s="18">
        <f t="shared" si="190"/>
        <v>0</v>
      </c>
      <c r="J911" s="18">
        <f t="shared" si="190"/>
        <v>0</v>
      </c>
      <c r="K911" s="18">
        <f t="shared" si="191"/>
        <v>0</v>
      </c>
    </row>
    <row r="912" spans="1:11" x14ac:dyDescent="0.25">
      <c r="A912" s="2" t="s">
        <v>1046</v>
      </c>
      <c r="B912" s="2">
        <v>1363202</v>
      </c>
      <c r="C912" s="17">
        <v>0.20269999999999999</v>
      </c>
      <c r="D912" s="17">
        <v>0.20269999999999999</v>
      </c>
      <c r="E912" s="18">
        <v>0</v>
      </c>
      <c r="F912" s="19">
        <f t="shared" si="187"/>
        <v>0</v>
      </c>
      <c r="G912" s="19">
        <f t="shared" si="188"/>
        <v>0</v>
      </c>
      <c r="H912" s="18">
        <f t="shared" si="189"/>
        <v>0</v>
      </c>
      <c r="I912" s="18">
        <f t="shared" si="190"/>
        <v>0</v>
      </c>
      <c r="J912" s="18">
        <f t="shared" si="190"/>
        <v>0</v>
      </c>
      <c r="K912" s="18">
        <f t="shared" si="191"/>
        <v>0</v>
      </c>
    </row>
    <row r="913" spans="1:11" x14ac:dyDescent="0.25">
      <c r="A913" s="2" t="s">
        <v>1047</v>
      </c>
      <c r="B913" s="2">
        <v>1363204</v>
      </c>
      <c r="C913" s="17">
        <v>0.20619999999999999</v>
      </c>
      <c r="D913" s="17">
        <v>0.20610000000000001</v>
      </c>
      <c r="E913" s="18">
        <v>0</v>
      </c>
      <c r="F913" s="19">
        <f t="shared" si="187"/>
        <v>0</v>
      </c>
      <c r="G913" s="19">
        <f t="shared" si="188"/>
        <v>0</v>
      </c>
      <c r="H913" s="18">
        <f t="shared" si="189"/>
        <v>0</v>
      </c>
      <c r="I913" s="18">
        <f t="shared" si="190"/>
        <v>0</v>
      </c>
      <c r="J913" s="18">
        <f t="shared" si="190"/>
        <v>0</v>
      </c>
      <c r="K913" s="18">
        <f t="shared" si="191"/>
        <v>0</v>
      </c>
    </row>
    <row r="914" spans="1:11" x14ac:dyDescent="0.25">
      <c r="A914" s="2" t="s">
        <v>1048</v>
      </c>
      <c r="B914" s="2">
        <v>1363205</v>
      </c>
      <c r="C914" s="17">
        <v>0.20619999999999999</v>
      </c>
      <c r="D914" s="17">
        <v>0.20610000000000001</v>
      </c>
      <c r="E914" s="18">
        <v>0</v>
      </c>
      <c r="F914" s="19">
        <f t="shared" si="187"/>
        <v>0</v>
      </c>
      <c r="G914" s="19">
        <f t="shared" si="188"/>
        <v>0</v>
      </c>
      <c r="H914" s="18">
        <f t="shared" si="189"/>
        <v>0</v>
      </c>
      <c r="I914" s="18">
        <f t="shared" si="190"/>
        <v>0</v>
      </c>
      <c r="J914" s="18">
        <f t="shared" si="190"/>
        <v>0</v>
      </c>
      <c r="K914" s="18">
        <f t="shared" si="191"/>
        <v>0</v>
      </c>
    </row>
    <row r="915" spans="1:11" x14ac:dyDescent="0.25">
      <c r="A915" s="2" t="s">
        <v>1049</v>
      </c>
      <c r="B915" s="2">
        <v>1363206</v>
      </c>
      <c r="C915" s="17">
        <v>6.6699999999999995E-2</v>
      </c>
      <c r="D915" s="17">
        <v>6.6699999999999995E-2</v>
      </c>
      <c r="E915" s="18">
        <v>0</v>
      </c>
      <c r="F915" s="19">
        <f t="shared" si="187"/>
        <v>0</v>
      </c>
      <c r="G915" s="19">
        <f t="shared" si="188"/>
        <v>0</v>
      </c>
      <c r="H915" s="18">
        <f t="shared" si="189"/>
        <v>0</v>
      </c>
      <c r="I915" s="18">
        <f t="shared" si="190"/>
        <v>0</v>
      </c>
      <c r="J915" s="18">
        <f t="shared" si="190"/>
        <v>0</v>
      </c>
      <c r="K915" s="18">
        <f t="shared" si="191"/>
        <v>0</v>
      </c>
    </row>
    <row r="916" spans="1:11" x14ac:dyDescent="0.25">
      <c r="A916" s="2" t="s">
        <v>1050</v>
      </c>
      <c r="B916" s="2">
        <v>1363206</v>
      </c>
      <c r="C916" s="17">
        <v>6.6699999999999995E-2</v>
      </c>
      <c r="D916" s="17">
        <v>6.6699999999999995E-2</v>
      </c>
      <c r="E916" s="18">
        <v>0</v>
      </c>
      <c r="F916" s="19">
        <f>E916*$C916/12</f>
        <v>0</v>
      </c>
      <c r="G916" s="19">
        <f t="shared" si="188"/>
        <v>0</v>
      </c>
      <c r="H916" s="18">
        <f t="shared" si="189"/>
        <v>0</v>
      </c>
      <c r="I916" s="18">
        <f t="shared" si="190"/>
        <v>0</v>
      </c>
      <c r="J916" s="18">
        <f t="shared" si="190"/>
        <v>0</v>
      </c>
      <c r="K916" s="18">
        <f t="shared" si="191"/>
        <v>0</v>
      </c>
    </row>
    <row r="917" spans="1:11" x14ac:dyDescent="0.25">
      <c r="A917" s="2" t="s">
        <v>1050</v>
      </c>
      <c r="B917" s="2">
        <v>1363206</v>
      </c>
      <c r="C917" s="17">
        <v>6.6699999999999995E-2</v>
      </c>
      <c r="D917" s="17">
        <v>6.6699999999999995E-2</v>
      </c>
      <c r="E917" s="18">
        <v>0</v>
      </c>
      <c r="F917" s="19">
        <f>E917*$C917/12</f>
        <v>0</v>
      </c>
      <c r="G917" s="19">
        <f t="shared" si="188"/>
        <v>0</v>
      </c>
      <c r="H917" s="18">
        <f t="shared" si="189"/>
        <v>0</v>
      </c>
      <c r="I917" s="18">
        <f t="shared" si="190"/>
        <v>0</v>
      </c>
      <c r="J917" s="18">
        <f t="shared" si="190"/>
        <v>0</v>
      </c>
      <c r="K917" s="18">
        <f t="shared" si="191"/>
        <v>0</v>
      </c>
    </row>
    <row r="918" spans="1:11" x14ac:dyDescent="0.25">
      <c r="A918" s="2" t="s">
        <v>1051</v>
      </c>
      <c r="B918" s="2">
        <v>13632</v>
      </c>
      <c r="C918" s="17">
        <v>9.2899999999999996E-2</v>
      </c>
      <c r="D918" s="17">
        <v>9.2899999999999996E-2</v>
      </c>
      <c r="E918" s="18">
        <v>0</v>
      </c>
      <c r="F918" s="19">
        <f>E918*C918/12</f>
        <v>0</v>
      </c>
      <c r="G918" s="19">
        <f t="shared" si="188"/>
        <v>0</v>
      </c>
      <c r="H918" s="18">
        <f t="shared" si="189"/>
        <v>0</v>
      </c>
      <c r="I918" s="18">
        <f t="shared" si="190"/>
        <v>0</v>
      </c>
      <c r="J918" s="18">
        <f t="shared" si="190"/>
        <v>0</v>
      </c>
      <c r="K918" s="18">
        <f t="shared" si="191"/>
        <v>0</v>
      </c>
    </row>
    <row r="919" spans="1:11" x14ac:dyDescent="0.25">
      <c r="A919" s="2" t="s">
        <v>1052</v>
      </c>
      <c r="B919" s="2">
        <v>1363301</v>
      </c>
      <c r="C919" s="17">
        <v>0.1</v>
      </c>
      <c r="D919" s="17">
        <v>0.1</v>
      </c>
      <c r="E919" s="18">
        <v>0</v>
      </c>
      <c r="F919" s="19">
        <f>E919*C919/12</f>
        <v>0</v>
      </c>
      <c r="G919" s="19">
        <f t="shared" si="188"/>
        <v>0</v>
      </c>
      <c r="H919" s="18">
        <f t="shared" si="189"/>
        <v>0</v>
      </c>
      <c r="I919" s="18">
        <f t="shared" si="190"/>
        <v>0</v>
      </c>
      <c r="J919" s="18">
        <f t="shared" si="190"/>
        <v>0</v>
      </c>
      <c r="K919" s="18">
        <f t="shared" si="191"/>
        <v>0</v>
      </c>
    </row>
    <row r="920" spans="1:11" x14ac:dyDescent="0.25">
      <c r="A920" s="2" t="s">
        <v>1053</v>
      </c>
      <c r="B920" s="2">
        <v>1363302</v>
      </c>
      <c r="C920" s="17">
        <v>0</v>
      </c>
      <c r="D920" s="17">
        <v>0</v>
      </c>
      <c r="E920" s="18">
        <v>0</v>
      </c>
      <c r="F920" s="19">
        <f>E920*C920/12</f>
        <v>0</v>
      </c>
      <c r="G920" s="19">
        <f t="shared" si="188"/>
        <v>0</v>
      </c>
      <c r="H920" s="18">
        <f t="shared" si="189"/>
        <v>0</v>
      </c>
      <c r="I920" s="18">
        <f t="shared" si="190"/>
        <v>0</v>
      </c>
      <c r="J920" s="18">
        <f t="shared" si="190"/>
        <v>0</v>
      </c>
      <c r="K920" s="18">
        <f t="shared" si="191"/>
        <v>0</v>
      </c>
    </row>
    <row r="921" spans="1:11" x14ac:dyDescent="0.25">
      <c r="A921" s="2" t="s">
        <v>1054</v>
      </c>
      <c r="B921" s="2">
        <v>1363303</v>
      </c>
      <c r="C921" s="17">
        <v>6.6699999999999995E-2</v>
      </c>
      <c r="D921" s="17">
        <v>6.6699999999999995E-2</v>
      </c>
      <c r="E921" s="18">
        <v>0</v>
      </c>
      <c r="F921" s="19">
        <f>E921*C921/12</f>
        <v>0</v>
      </c>
      <c r="G921" s="19">
        <f t="shared" si="188"/>
        <v>0</v>
      </c>
      <c r="H921" s="18">
        <f t="shared" si="189"/>
        <v>0</v>
      </c>
      <c r="I921" s="18">
        <f t="shared" si="190"/>
        <v>0</v>
      </c>
      <c r="J921" s="18">
        <f t="shared" si="190"/>
        <v>0</v>
      </c>
      <c r="K921" s="18">
        <f t="shared" si="191"/>
        <v>0</v>
      </c>
    </row>
    <row r="922" spans="1:11" x14ac:dyDescent="0.25">
      <c r="A922" s="2" t="s">
        <v>1055</v>
      </c>
      <c r="B922" s="2">
        <v>1363303</v>
      </c>
      <c r="C922" s="17">
        <v>6.6699999999999995E-2</v>
      </c>
      <c r="D922" s="17">
        <v>6.6699999999999995E-2</v>
      </c>
      <c r="E922" s="18">
        <v>0</v>
      </c>
      <c r="F922" s="19">
        <f>E922*$C922/12</f>
        <v>0</v>
      </c>
      <c r="G922" s="19">
        <f t="shared" si="188"/>
        <v>0</v>
      </c>
      <c r="H922" s="18">
        <f t="shared" si="189"/>
        <v>0</v>
      </c>
      <c r="I922" s="18">
        <f t="shared" si="190"/>
        <v>0</v>
      </c>
      <c r="J922" s="18">
        <f t="shared" si="190"/>
        <v>0</v>
      </c>
      <c r="K922" s="18">
        <f t="shared" si="191"/>
        <v>0</v>
      </c>
    </row>
    <row r="923" spans="1:11" x14ac:dyDescent="0.25">
      <c r="A923" s="2" t="s">
        <v>1056</v>
      </c>
      <c r="B923" s="2">
        <v>13633</v>
      </c>
      <c r="C923" s="17">
        <v>0.04</v>
      </c>
      <c r="D923" s="17">
        <v>0.04</v>
      </c>
      <c r="E923" s="18">
        <v>0</v>
      </c>
      <c r="F923" s="19">
        <f>E923*C923/12</f>
        <v>0</v>
      </c>
      <c r="G923" s="19">
        <f t="shared" si="188"/>
        <v>0</v>
      </c>
      <c r="H923" s="18">
        <f t="shared" si="189"/>
        <v>0</v>
      </c>
      <c r="I923" s="18">
        <f t="shared" si="190"/>
        <v>0</v>
      </c>
      <c r="J923" s="18">
        <f t="shared" si="190"/>
        <v>0</v>
      </c>
      <c r="K923" s="18">
        <f t="shared" si="191"/>
        <v>0</v>
      </c>
    </row>
    <row r="924" spans="1:11" x14ac:dyDescent="0.25">
      <c r="A924" s="2" t="s">
        <v>1057</v>
      </c>
      <c r="B924" s="2">
        <v>137011</v>
      </c>
      <c r="C924" s="17">
        <v>7.0800000000000002E-2</v>
      </c>
      <c r="D924" s="17">
        <v>7.3200000000000001E-2</v>
      </c>
      <c r="E924" s="18">
        <v>0</v>
      </c>
      <c r="F924" s="19">
        <f>E924*$C924/12</f>
        <v>0</v>
      </c>
      <c r="G924" s="19">
        <f t="shared" si="188"/>
        <v>0</v>
      </c>
      <c r="H924" s="18">
        <f t="shared" si="189"/>
        <v>0</v>
      </c>
      <c r="I924" s="18">
        <f t="shared" si="190"/>
        <v>0</v>
      </c>
      <c r="J924" s="18">
        <f t="shared" si="190"/>
        <v>0</v>
      </c>
      <c r="K924" s="18">
        <f t="shared" si="191"/>
        <v>0</v>
      </c>
    </row>
    <row r="925" spans="1:11" x14ac:dyDescent="0.25">
      <c r="A925" s="2" t="s">
        <v>1058</v>
      </c>
      <c r="B925" s="2">
        <v>139011</v>
      </c>
      <c r="C925" s="17">
        <v>0</v>
      </c>
      <c r="D925" s="17">
        <v>0</v>
      </c>
      <c r="E925" s="18">
        <v>0</v>
      </c>
      <c r="F925" s="19">
        <f>E925*$C925/12</f>
        <v>0</v>
      </c>
      <c r="G925" s="19">
        <f t="shared" si="188"/>
        <v>0</v>
      </c>
      <c r="H925" s="18">
        <f t="shared" si="189"/>
        <v>0</v>
      </c>
      <c r="I925" s="18">
        <f t="shared" si="190"/>
        <v>0</v>
      </c>
      <c r="J925" s="18">
        <f t="shared" si="190"/>
        <v>0</v>
      </c>
      <c r="K925" s="18">
        <f t="shared" si="191"/>
        <v>0</v>
      </c>
    </row>
    <row r="926" spans="1:11" x14ac:dyDescent="0.25">
      <c r="A926" s="2" t="s">
        <v>1059</v>
      </c>
      <c r="B926" s="2">
        <v>1397101</v>
      </c>
      <c r="C926" s="17">
        <v>0.25</v>
      </c>
      <c r="D926" s="17">
        <v>0.25</v>
      </c>
      <c r="E926" s="18">
        <v>0</v>
      </c>
      <c r="F926" s="19">
        <f t="shared" ref="F926:F939" si="192">E926*C926/12</f>
        <v>0</v>
      </c>
      <c r="G926" s="19">
        <f t="shared" si="188"/>
        <v>0</v>
      </c>
      <c r="H926" s="18">
        <f t="shared" si="189"/>
        <v>0</v>
      </c>
      <c r="I926" s="18">
        <f t="shared" si="190"/>
        <v>0</v>
      </c>
      <c r="J926" s="18">
        <f t="shared" si="190"/>
        <v>0</v>
      </c>
      <c r="K926" s="18">
        <f t="shared" si="191"/>
        <v>0</v>
      </c>
    </row>
    <row r="927" spans="1:11" x14ac:dyDescent="0.25">
      <c r="A927" s="2" t="s">
        <v>1060</v>
      </c>
      <c r="B927" s="2">
        <v>1397101</v>
      </c>
      <c r="C927" s="17">
        <v>0.25</v>
      </c>
      <c r="D927" s="17">
        <v>0.25</v>
      </c>
      <c r="E927" s="18">
        <v>0</v>
      </c>
      <c r="F927" s="19">
        <f t="shared" si="192"/>
        <v>0</v>
      </c>
      <c r="G927" s="19">
        <f t="shared" si="188"/>
        <v>0</v>
      </c>
      <c r="H927" s="18">
        <f t="shared" si="189"/>
        <v>0</v>
      </c>
      <c r="I927" s="18">
        <f t="shared" si="190"/>
        <v>0</v>
      </c>
      <c r="J927" s="18">
        <f t="shared" si="190"/>
        <v>0</v>
      </c>
      <c r="K927" s="18">
        <f t="shared" si="191"/>
        <v>0</v>
      </c>
    </row>
    <row r="928" spans="1:11" x14ac:dyDescent="0.25">
      <c r="A928" s="2" t="s">
        <v>1061</v>
      </c>
      <c r="B928" s="2">
        <v>13971</v>
      </c>
      <c r="C928" s="17">
        <v>0.2</v>
      </c>
      <c r="D928" s="17">
        <v>0.2</v>
      </c>
      <c r="E928" s="18">
        <v>0</v>
      </c>
      <c r="F928" s="19">
        <f t="shared" si="192"/>
        <v>0</v>
      </c>
      <c r="G928" s="19">
        <f t="shared" si="188"/>
        <v>0</v>
      </c>
      <c r="H928" s="18">
        <f t="shared" si="189"/>
        <v>0</v>
      </c>
      <c r="I928" s="18">
        <f t="shared" si="190"/>
        <v>0</v>
      </c>
      <c r="J928" s="18">
        <f t="shared" si="190"/>
        <v>0</v>
      </c>
      <c r="K928" s="18">
        <f t="shared" si="191"/>
        <v>0</v>
      </c>
    </row>
    <row r="929" spans="1:11" x14ac:dyDescent="0.25">
      <c r="A929" s="2" t="s">
        <v>1062</v>
      </c>
      <c r="B929" s="2">
        <v>13971</v>
      </c>
      <c r="C929" s="17">
        <v>0.2</v>
      </c>
      <c r="D929" s="17">
        <v>0.2</v>
      </c>
      <c r="E929" s="18">
        <v>0</v>
      </c>
      <c r="F929" s="19">
        <f t="shared" si="192"/>
        <v>0</v>
      </c>
      <c r="G929" s="19">
        <f t="shared" si="188"/>
        <v>0</v>
      </c>
      <c r="H929" s="18">
        <f t="shared" si="189"/>
        <v>0</v>
      </c>
      <c r="I929" s="18">
        <f t="shared" si="190"/>
        <v>0</v>
      </c>
      <c r="J929" s="18">
        <f t="shared" si="190"/>
        <v>0</v>
      </c>
      <c r="K929" s="18">
        <f t="shared" si="191"/>
        <v>0</v>
      </c>
    </row>
    <row r="930" spans="1:11" x14ac:dyDescent="0.25">
      <c r="A930" s="2" t="s">
        <v>1063</v>
      </c>
      <c r="B930" s="2">
        <v>1397201</v>
      </c>
      <c r="C930" s="17">
        <v>0.19439999999999999</v>
      </c>
      <c r="D930" s="17">
        <v>0.19439999999999999</v>
      </c>
      <c r="E930" s="18">
        <v>0</v>
      </c>
      <c r="F930" s="19">
        <f t="shared" si="192"/>
        <v>0</v>
      </c>
      <c r="G930" s="19">
        <f t="shared" si="188"/>
        <v>0</v>
      </c>
      <c r="H930" s="18">
        <f t="shared" si="189"/>
        <v>0</v>
      </c>
      <c r="I930" s="18">
        <f t="shared" si="190"/>
        <v>0</v>
      </c>
      <c r="J930" s="18">
        <f t="shared" si="190"/>
        <v>0</v>
      </c>
      <c r="K930" s="18">
        <f t="shared" si="191"/>
        <v>0</v>
      </c>
    </row>
    <row r="931" spans="1:11" x14ac:dyDescent="0.25">
      <c r="A931" s="2" t="s">
        <v>1064</v>
      </c>
      <c r="B931" s="2">
        <v>1397201</v>
      </c>
      <c r="C931" s="17">
        <v>0.19439999999999999</v>
      </c>
      <c r="D931" s="17">
        <v>0.19439999999999999</v>
      </c>
      <c r="E931" s="18">
        <v>0</v>
      </c>
      <c r="F931" s="19">
        <f t="shared" si="192"/>
        <v>0</v>
      </c>
      <c r="G931" s="19">
        <f t="shared" si="188"/>
        <v>0</v>
      </c>
      <c r="H931" s="18">
        <f t="shared" si="189"/>
        <v>0</v>
      </c>
      <c r="I931" s="18">
        <f t="shared" si="190"/>
        <v>0</v>
      </c>
      <c r="J931" s="18">
        <f t="shared" si="190"/>
        <v>0</v>
      </c>
      <c r="K931" s="18">
        <f t="shared" si="191"/>
        <v>0</v>
      </c>
    </row>
    <row r="932" spans="1:11" x14ac:dyDescent="0.25">
      <c r="A932" s="2" t="s">
        <v>1065</v>
      </c>
      <c r="B932" s="2">
        <v>1397202</v>
      </c>
      <c r="C932" s="17">
        <v>0.20269999999999999</v>
      </c>
      <c r="D932" s="17">
        <v>0.20269999999999999</v>
      </c>
      <c r="E932" s="18">
        <v>0</v>
      </c>
      <c r="F932" s="19">
        <f t="shared" si="192"/>
        <v>0</v>
      </c>
      <c r="G932" s="19">
        <f t="shared" si="188"/>
        <v>0</v>
      </c>
      <c r="H932" s="18">
        <f t="shared" si="189"/>
        <v>0</v>
      </c>
      <c r="I932" s="18">
        <f t="shared" si="190"/>
        <v>0</v>
      </c>
      <c r="J932" s="18">
        <f t="shared" si="190"/>
        <v>0</v>
      </c>
      <c r="K932" s="18">
        <f t="shared" si="191"/>
        <v>0</v>
      </c>
    </row>
    <row r="933" spans="1:11" x14ac:dyDescent="0.25">
      <c r="A933" s="2" t="s">
        <v>1066</v>
      </c>
      <c r="B933" s="2">
        <v>1397202</v>
      </c>
      <c r="C933" s="17">
        <v>0.20269999999999999</v>
      </c>
      <c r="D933" s="17">
        <v>0.20269999999999999</v>
      </c>
      <c r="E933" s="18">
        <v>0</v>
      </c>
      <c r="F933" s="19">
        <f t="shared" si="192"/>
        <v>0</v>
      </c>
      <c r="G933" s="19">
        <f t="shared" si="188"/>
        <v>0</v>
      </c>
      <c r="H933" s="18">
        <f t="shared" si="189"/>
        <v>0</v>
      </c>
      <c r="I933" s="18">
        <f t="shared" si="190"/>
        <v>0</v>
      </c>
      <c r="J933" s="18">
        <f t="shared" si="190"/>
        <v>0</v>
      </c>
      <c r="K933" s="18">
        <f t="shared" si="191"/>
        <v>0</v>
      </c>
    </row>
    <row r="934" spans="1:11" x14ac:dyDescent="0.25">
      <c r="A934" s="2" t="s">
        <v>1067</v>
      </c>
      <c r="B934" s="2">
        <v>1397203</v>
      </c>
      <c r="C934" s="17">
        <v>7.3599999999999999E-2</v>
      </c>
      <c r="D934" s="17">
        <v>7.3599999999999999E-2</v>
      </c>
      <c r="E934" s="18">
        <v>0</v>
      </c>
      <c r="F934" s="19">
        <f t="shared" si="192"/>
        <v>0</v>
      </c>
      <c r="G934" s="19">
        <f t="shared" si="188"/>
        <v>0</v>
      </c>
      <c r="H934" s="18">
        <f t="shared" si="189"/>
        <v>0</v>
      </c>
      <c r="I934" s="18">
        <f t="shared" si="190"/>
        <v>0</v>
      </c>
      <c r="J934" s="18">
        <f t="shared" si="190"/>
        <v>0</v>
      </c>
      <c r="K934" s="18">
        <f t="shared" si="191"/>
        <v>0</v>
      </c>
    </row>
    <row r="935" spans="1:11" x14ac:dyDescent="0.25">
      <c r="A935" s="2" t="s">
        <v>1068</v>
      </c>
      <c r="B935" s="2">
        <v>13972</v>
      </c>
      <c r="C935" s="17">
        <v>9.2899999999999996E-2</v>
      </c>
      <c r="D935" s="17">
        <v>9.2899999999999996E-2</v>
      </c>
      <c r="E935" s="18">
        <v>0</v>
      </c>
      <c r="F935" s="19">
        <f t="shared" si="192"/>
        <v>0</v>
      </c>
      <c r="G935" s="19">
        <f t="shared" si="188"/>
        <v>0</v>
      </c>
      <c r="H935" s="18">
        <f t="shared" si="189"/>
        <v>0</v>
      </c>
      <c r="I935" s="18">
        <f t="shared" si="190"/>
        <v>0</v>
      </c>
      <c r="J935" s="18">
        <f t="shared" si="190"/>
        <v>0</v>
      </c>
      <c r="K935" s="18">
        <f t="shared" si="191"/>
        <v>0</v>
      </c>
    </row>
    <row r="936" spans="1:11" x14ac:dyDescent="0.25">
      <c r="A936" s="2" t="s">
        <v>1069</v>
      </c>
      <c r="B936" s="2">
        <v>13972</v>
      </c>
      <c r="C936" s="17">
        <v>9.2899999999999996E-2</v>
      </c>
      <c r="D936" s="17">
        <v>9.2899999999999996E-2</v>
      </c>
      <c r="E936" s="18">
        <v>0</v>
      </c>
      <c r="F936" s="19">
        <f t="shared" si="192"/>
        <v>0</v>
      </c>
      <c r="G936" s="19">
        <f t="shared" si="188"/>
        <v>0</v>
      </c>
      <c r="H936" s="18">
        <f t="shared" si="189"/>
        <v>0</v>
      </c>
      <c r="I936" s="18">
        <f t="shared" si="190"/>
        <v>0</v>
      </c>
      <c r="J936" s="18">
        <f t="shared" si="190"/>
        <v>0</v>
      </c>
      <c r="K936" s="18">
        <f t="shared" si="191"/>
        <v>0</v>
      </c>
    </row>
    <row r="937" spans="1:11" x14ac:dyDescent="0.25">
      <c r="A937" s="2" t="s">
        <v>1070</v>
      </c>
      <c r="B937" s="2">
        <v>13972</v>
      </c>
      <c r="C937" s="17">
        <v>9.2899999999999996E-2</v>
      </c>
      <c r="D937" s="17">
        <v>9.2899999999999996E-2</v>
      </c>
      <c r="E937" s="18">
        <v>0</v>
      </c>
      <c r="F937" s="19">
        <f t="shared" si="192"/>
        <v>0</v>
      </c>
      <c r="G937" s="19">
        <f t="shared" si="188"/>
        <v>0</v>
      </c>
      <c r="H937" s="18">
        <f t="shared" si="189"/>
        <v>0</v>
      </c>
      <c r="I937" s="18">
        <f t="shared" si="190"/>
        <v>0</v>
      </c>
      <c r="J937" s="18">
        <f t="shared" si="190"/>
        <v>0</v>
      </c>
      <c r="K937" s="18">
        <f t="shared" si="191"/>
        <v>0</v>
      </c>
    </row>
    <row r="938" spans="1:11" x14ac:dyDescent="0.25">
      <c r="A938" s="2" t="s">
        <v>1071</v>
      </c>
      <c r="B938" s="2">
        <v>1397301</v>
      </c>
      <c r="C938" s="17">
        <v>0.1</v>
      </c>
      <c r="D938" s="17">
        <v>0.1</v>
      </c>
      <c r="E938" s="18">
        <v>0</v>
      </c>
      <c r="F938" s="19">
        <f t="shared" si="192"/>
        <v>0</v>
      </c>
      <c r="G938" s="19">
        <f t="shared" si="188"/>
        <v>0</v>
      </c>
      <c r="H938" s="18">
        <f t="shared" si="189"/>
        <v>0</v>
      </c>
      <c r="I938" s="18">
        <f t="shared" si="190"/>
        <v>0</v>
      </c>
      <c r="J938" s="18">
        <f t="shared" si="190"/>
        <v>0</v>
      </c>
      <c r="K938" s="18">
        <f t="shared" si="191"/>
        <v>0</v>
      </c>
    </row>
    <row r="939" spans="1:11" x14ac:dyDescent="0.25">
      <c r="A939" s="2" t="s">
        <v>1072</v>
      </c>
      <c r="B939" s="2">
        <v>1397301</v>
      </c>
      <c r="C939" s="17">
        <v>0.1</v>
      </c>
      <c r="D939" s="17">
        <v>0.1</v>
      </c>
      <c r="E939" s="18">
        <v>0</v>
      </c>
      <c r="F939" s="19">
        <f t="shared" si="192"/>
        <v>0</v>
      </c>
      <c r="G939" s="19">
        <f t="shared" si="188"/>
        <v>0</v>
      </c>
      <c r="H939" s="18">
        <f t="shared" si="189"/>
        <v>0</v>
      </c>
      <c r="I939" s="18">
        <f t="shared" si="190"/>
        <v>0</v>
      </c>
      <c r="J939" s="18">
        <f t="shared" si="190"/>
        <v>0</v>
      </c>
      <c r="K939" s="18">
        <f t="shared" si="191"/>
        <v>0</v>
      </c>
    </row>
    <row r="940" spans="1:11" x14ac:dyDescent="0.25">
      <c r="A940" s="2" t="s">
        <v>1073</v>
      </c>
      <c r="B940" s="2">
        <v>139730</v>
      </c>
      <c r="C940" s="17">
        <v>0</v>
      </c>
      <c r="D940" s="17">
        <v>0</v>
      </c>
      <c r="E940" s="18">
        <v>0</v>
      </c>
      <c r="F940" s="19">
        <f>E940*$C940/12</f>
        <v>0</v>
      </c>
      <c r="G940" s="19">
        <f t="shared" si="188"/>
        <v>0</v>
      </c>
      <c r="H940" s="18">
        <f t="shared" si="189"/>
        <v>0</v>
      </c>
      <c r="I940" s="18">
        <f t="shared" si="190"/>
        <v>0</v>
      </c>
      <c r="J940" s="18">
        <f t="shared" si="190"/>
        <v>0</v>
      </c>
      <c r="K940" s="18">
        <f t="shared" si="191"/>
        <v>0</v>
      </c>
    </row>
    <row r="941" spans="1:11" x14ac:dyDescent="0.25">
      <c r="A941" s="2" t="s">
        <v>1074</v>
      </c>
      <c r="B941" s="2">
        <v>13973</v>
      </c>
      <c r="C941" s="17">
        <v>0.04</v>
      </c>
      <c r="D941" s="17">
        <v>0.04</v>
      </c>
      <c r="E941" s="18">
        <v>0</v>
      </c>
      <c r="F941" s="19">
        <f t="shared" ref="F941:F1004" si="193">E941*C941/12</f>
        <v>0</v>
      </c>
      <c r="G941" s="19">
        <f t="shared" si="188"/>
        <v>0</v>
      </c>
      <c r="H941" s="18">
        <f t="shared" si="189"/>
        <v>0</v>
      </c>
      <c r="I941" s="18">
        <f t="shared" si="190"/>
        <v>0</v>
      </c>
      <c r="J941" s="18">
        <f t="shared" si="190"/>
        <v>0</v>
      </c>
      <c r="K941" s="18">
        <f t="shared" si="191"/>
        <v>0</v>
      </c>
    </row>
    <row r="942" spans="1:11" x14ac:dyDescent="0.25">
      <c r="A942" s="2" t="s">
        <v>1075</v>
      </c>
      <c r="B942" s="2">
        <v>13973</v>
      </c>
      <c r="C942" s="17">
        <v>0.04</v>
      </c>
      <c r="D942" s="17">
        <v>0.04</v>
      </c>
      <c r="E942" s="18">
        <v>0</v>
      </c>
      <c r="F942" s="19">
        <f t="shared" si="193"/>
        <v>0</v>
      </c>
      <c r="G942" s="19">
        <f t="shared" si="188"/>
        <v>0</v>
      </c>
      <c r="H942" s="18">
        <f t="shared" si="189"/>
        <v>0</v>
      </c>
      <c r="I942" s="18">
        <f t="shared" si="190"/>
        <v>0</v>
      </c>
      <c r="J942" s="18">
        <f t="shared" si="190"/>
        <v>0</v>
      </c>
      <c r="K942" s="18">
        <f t="shared" si="191"/>
        <v>0</v>
      </c>
    </row>
    <row r="943" spans="1:11" x14ac:dyDescent="0.25">
      <c r="A943" s="2" t="s">
        <v>1076</v>
      </c>
      <c r="B943" s="2">
        <v>13973</v>
      </c>
      <c r="C943" s="17">
        <v>0.04</v>
      </c>
      <c r="D943" s="17">
        <v>0.04</v>
      </c>
      <c r="E943" s="18">
        <v>0</v>
      </c>
      <c r="F943" s="19">
        <f t="shared" si="193"/>
        <v>0</v>
      </c>
      <c r="G943" s="19">
        <f t="shared" si="188"/>
        <v>0</v>
      </c>
      <c r="H943" s="18">
        <f t="shared" si="189"/>
        <v>0</v>
      </c>
      <c r="I943" s="18">
        <f t="shared" si="190"/>
        <v>0</v>
      </c>
      <c r="J943" s="18">
        <f t="shared" si="190"/>
        <v>0</v>
      </c>
      <c r="K943" s="18">
        <f t="shared" si="191"/>
        <v>0</v>
      </c>
    </row>
    <row r="944" spans="1:11" x14ac:dyDescent="0.25">
      <c r="A944" s="2" t="s">
        <v>350</v>
      </c>
      <c r="B944" s="2">
        <v>1315101</v>
      </c>
      <c r="C944" s="17">
        <v>0.25</v>
      </c>
      <c r="D944" s="17">
        <v>0.25</v>
      </c>
      <c r="E944" s="18">
        <v>0</v>
      </c>
      <c r="F944" s="19">
        <f t="shared" si="193"/>
        <v>0</v>
      </c>
      <c r="G944" s="19">
        <f t="shared" si="188"/>
        <v>0</v>
      </c>
      <c r="H944" s="18">
        <f t="shared" si="189"/>
        <v>0</v>
      </c>
      <c r="I944" s="18">
        <f t="shared" si="190"/>
        <v>0</v>
      </c>
      <c r="J944" s="18">
        <f t="shared" si="190"/>
        <v>0</v>
      </c>
      <c r="K944" s="18">
        <f t="shared" si="191"/>
        <v>0</v>
      </c>
    </row>
    <row r="945" spans="1:11" x14ac:dyDescent="0.25">
      <c r="A945" s="2" t="s">
        <v>351</v>
      </c>
      <c r="B945" s="2">
        <v>13151</v>
      </c>
      <c r="C945" s="17">
        <v>0.2</v>
      </c>
      <c r="D945" s="17">
        <v>0.2</v>
      </c>
      <c r="E945" s="18">
        <v>0</v>
      </c>
      <c r="F945" s="19">
        <f t="shared" si="193"/>
        <v>0</v>
      </c>
      <c r="G945" s="19">
        <f t="shared" si="188"/>
        <v>0</v>
      </c>
      <c r="H945" s="18">
        <f t="shared" si="189"/>
        <v>0</v>
      </c>
      <c r="I945" s="18">
        <f t="shared" si="190"/>
        <v>0</v>
      </c>
      <c r="J945" s="18">
        <f t="shared" si="190"/>
        <v>0</v>
      </c>
      <c r="K945" s="18">
        <f t="shared" si="191"/>
        <v>0</v>
      </c>
    </row>
    <row r="946" spans="1:11" x14ac:dyDescent="0.25">
      <c r="A946" s="2" t="s">
        <v>352</v>
      </c>
      <c r="B946" s="2">
        <v>1315201</v>
      </c>
      <c r="C946" s="17">
        <v>0.17630000000000001</v>
      </c>
      <c r="D946" s="17">
        <v>0.19439999999999999</v>
      </c>
      <c r="E946" s="18">
        <v>0</v>
      </c>
      <c r="F946" s="19">
        <f t="shared" si="193"/>
        <v>0</v>
      </c>
      <c r="G946" s="19">
        <f t="shared" si="188"/>
        <v>0</v>
      </c>
      <c r="H946" s="18">
        <f t="shared" si="189"/>
        <v>0</v>
      </c>
      <c r="I946" s="18">
        <f t="shared" si="190"/>
        <v>0</v>
      </c>
      <c r="J946" s="18">
        <f t="shared" si="190"/>
        <v>0</v>
      </c>
      <c r="K946" s="18">
        <f t="shared" si="191"/>
        <v>0</v>
      </c>
    </row>
    <row r="947" spans="1:11" x14ac:dyDescent="0.25">
      <c r="A947" s="2" t="s">
        <v>353</v>
      </c>
      <c r="B947" s="2">
        <v>1315202</v>
      </c>
      <c r="C947" s="17">
        <v>0.18970000000000001</v>
      </c>
      <c r="D947" s="17">
        <v>0.20269999999999999</v>
      </c>
      <c r="E947" s="18">
        <v>0</v>
      </c>
      <c r="F947" s="19">
        <f t="shared" si="193"/>
        <v>0</v>
      </c>
      <c r="G947" s="19">
        <f t="shared" si="188"/>
        <v>0</v>
      </c>
      <c r="H947" s="18">
        <f t="shared" si="189"/>
        <v>0</v>
      </c>
      <c r="I947" s="18">
        <f t="shared" si="190"/>
        <v>0</v>
      </c>
      <c r="J947" s="18">
        <f t="shared" si="190"/>
        <v>0</v>
      </c>
      <c r="K947" s="18">
        <f t="shared" si="191"/>
        <v>0</v>
      </c>
    </row>
    <row r="948" spans="1:11" x14ac:dyDescent="0.25">
      <c r="A948" s="2" t="s">
        <v>354</v>
      </c>
      <c r="B948" s="2">
        <v>13152</v>
      </c>
      <c r="C948" s="17">
        <v>9.4799999999999995E-2</v>
      </c>
      <c r="D948" s="17">
        <v>9.2899999999999996E-2</v>
      </c>
      <c r="E948" s="18">
        <v>0</v>
      </c>
      <c r="F948" s="19">
        <f t="shared" si="193"/>
        <v>0</v>
      </c>
      <c r="G948" s="19">
        <f t="shared" si="188"/>
        <v>0</v>
      </c>
      <c r="H948" s="18">
        <f t="shared" si="189"/>
        <v>0</v>
      </c>
      <c r="I948" s="18">
        <f t="shared" si="190"/>
        <v>0</v>
      </c>
      <c r="J948" s="18">
        <f t="shared" si="190"/>
        <v>0</v>
      </c>
      <c r="K948" s="18">
        <f t="shared" si="191"/>
        <v>0</v>
      </c>
    </row>
    <row r="949" spans="1:11" x14ac:dyDescent="0.25">
      <c r="A949" s="2" t="s">
        <v>355</v>
      </c>
      <c r="B949" s="2">
        <v>1315301</v>
      </c>
      <c r="C949" s="17">
        <v>0.1</v>
      </c>
      <c r="D949" s="17">
        <v>0.1</v>
      </c>
      <c r="E949" s="18">
        <v>0</v>
      </c>
      <c r="F949" s="19">
        <f t="shared" si="193"/>
        <v>0</v>
      </c>
      <c r="G949" s="19">
        <f t="shared" si="188"/>
        <v>0</v>
      </c>
      <c r="H949" s="18">
        <f t="shared" si="189"/>
        <v>0</v>
      </c>
      <c r="I949" s="18">
        <f t="shared" si="190"/>
        <v>0</v>
      </c>
      <c r="J949" s="18">
        <f t="shared" si="190"/>
        <v>0</v>
      </c>
      <c r="K949" s="18">
        <f t="shared" si="191"/>
        <v>0</v>
      </c>
    </row>
    <row r="950" spans="1:11" x14ac:dyDescent="0.25">
      <c r="A950" s="2" t="s">
        <v>356</v>
      </c>
      <c r="B950" s="2">
        <v>13153</v>
      </c>
      <c r="C950" s="17">
        <v>0.04</v>
      </c>
      <c r="D950" s="17">
        <v>0.04</v>
      </c>
      <c r="E950" s="18">
        <v>0</v>
      </c>
      <c r="F950" s="19">
        <f t="shared" si="193"/>
        <v>0</v>
      </c>
      <c r="G950" s="19">
        <f t="shared" si="188"/>
        <v>0</v>
      </c>
      <c r="H950" s="18">
        <f t="shared" si="189"/>
        <v>0</v>
      </c>
      <c r="I950" s="18">
        <f t="shared" si="190"/>
        <v>0</v>
      </c>
      <c r="J950" s="18">
        <f t="shared" si="190"/>
        <v>0</v>
      </c>
      <c r="K950" s="18">
        <f t="shared" si="191"/>
        <v>0</v>
      </c>
    </row>
    <row r="951" spans="1:11" x14ac:dyDescent="0.25">
      <c r="A951" s="2" t="s">
        <v>357</v>
      </c>
      <c r="B951" s="2">
        <v>1334101</v>
      </c>
      <c r="C951" s="17">
        <v>0.25</v>
      </c>
      <c r="D951" s="17">
        <v>0.25</v>
      </c>
      <c r="E951" s="18">
        <v>0</v>
      </c>
      <c r="F951" s="19">
        <f t="shared" si="193"/>
        <v>0</v>
      </c>
      <c r="G951" s="19">
        <f t="shared" si="188"/>
        <v>0</v>
      </c>
      <c r="H951" s="18">
        <f t="shared" si="189"/>
        <v>0</v>
      </c>
      <c r="I951" s="18">
        <f t="shared" si="190"/>
        <v>0</v>
      </c>
      <c r="J951" s="18">
        <f t="shared" si="190"/>
        <v>0</v>
      </c>
      <c r="K951" s="18">
        <f t="shared" si="191"/>
        <v>0</v>
      </c>
    </row>
    <row r="952" spans="1:11" x14ac:dyDescent="0.25">
      <c r="A952" s="2" t="s">
        <v>358</v>
      </c>
      <c r="B952" s="2">
        <v>13341</v>
      </c>
      <c r="C952" s="17">
        <v>0.2</v>
      </c>
      <c r="D952" s="17">
        <v>0.2</v>
      </c>
      <c r="E952" s="18">
        <v>0</v>
      </c>
      <c r="F952" s="19">
        <f t="shared" si="193"/>
        <v>0</v>
      </c>
      <c r="G952" s="19">
        <f t="shared" si="188"/>
        <v>0</v>
      </c>
      <c r="H952" s="18">
        <f t="shared" si="189"/>
        <v>0</v>
      </c>
      <c r="I952" s="18">
        <f t="shared" si="190"/>
        <v>0</v>
      </c>
      <c r="J952" s="18">
        <f t="shared" si="190"/>
        <v>0</v>
      </c>
      <c r="K952" s="18">
        <f t="shared" si="191"/>
        <v>0</v>
      </c>
    </row>
    <row r="953" spans="1:11" x14ac:dyDescent="0.25">
      <c r="A953" s="2" t="s">
        <v>359</v>
      </c>
      <c r="B953" s="2">
        <v>1334201</v>
      </c>
      <c r="C953" s="17">
        <v>0.17630000000000001</v>
      </c>
      <c r="D953" s="17">
        <v>0.19439999999999999</v>
      </c>
      <c r="E953" s="18">
        <v>0</v>
      </c>
      <c r="F953" s="19">
        <f t="shared" si="193"/>
        <v>0</v>
      </c>
      <c r="G953" s="19">
        <f t="shared" si="188"/>
        <v>0</v>
      </c>
      <c r="H953" s="18">
        <f t="shared" si="189"/>
        <v>0</v>
      </c>
      <c r="I953" s="18">
        <f t="shared" si="190"/>
        <v>0</v>
      </c>
      <c r="J953" s="18">
        <f t="shared" si="190"/>
        <v>0</v>
      </c>
      <c r="K953" s="18">
        <f t="shared" si="191"/>
        <v>0</v>
      </c>
    </row>
    <row r="954" spans="1:11" x14ac:dyDescent="0.25">
      <c r="A954" s="2" t="s">
        <v>360</v>
      </c>
      <c r="B954" s="2">
        <v>1334202</v>
      </c>
      <c r="C954" s="17">
        <v>0.18970000000000001</v>
      </c>
      <c r="D954" s="17">
        <v>0.20269999999999999</v>
      </c>
      <c r="E954" s="18">
        <v>0</v>
      </c>
      <c r="F954" s="19">
        <f t="shared" si="193"/>
        <v>0</v>
      </c>
      <c r="G954" s="19">
        <f t="shared" si="188"/>
        <v>0</v>
      </c>
      <c r="H954" s="18">
        <f t="shared" si="189"/>
        <v>0</v>
      </c>
      <c r="I954" s="18">
        <f t="shared" si="190"/>
        <v>0</v>
      </c>
      <c r="J954" s="18">
        <f t="shared" si="190"/>
        <v>0</v>
      </c>
      <c r="K954" s="18">
        <f t="shared" si="191"/>
        <v>0</v>
      </c>
    </row>
    <row r="955" spans="1:11" x14ac:dyDescent="0.25">
      <c r="A955" s="2" t="s">
        <v>361</v>
      </c>
      <c r="B955" s="2">
        <v>13342</v>
      </c>
      <c r="C955" s="17">
        <v>9.4799999999999995E-2</v>
      </c>
      <c r="D955" s="17">
        <v>9.2899999999999996E-2</v>
      </c>
      <c r="E955" s="18">
        <v>0</v>
      </c>
      <c r="F955" s="19">
        <f t="shared" si="193"/>
        <v>0</v>
      </c>
      <c r="G955" s="19">
        <f t="shared" si="188"/>
        <v>0</v>
      </c>
      <c r="H955" s="18">
        <f t="shared" si="189"/>
        <v>0</v>
      </c>
      <c r="I955" s="18">
        <f t="shared" si="190"/>
        <v>0</v>
      </c>
      <c r="J955" s="18">
        <f t="shared" si="190"/>
        <v>0</v>
      </c>
      <c r="K955" s="18">
        <f t="shared" si="191"/>
        <v>0</v>
      </c>
    </row>
    <row r="956" spans="1:11" x14ac:dyDescent="0.25">
      <c r="A956" s="2" t="s">
        <v>362</v>
      </c>
      <c r="B956" s="2">
        <v>1334301</v>
      </c>
      <c r="C956" s="17">
        <v>0.1</v>
      </c>
      <c r="D956" s="17">
        <v>0.1</v>
      </c>
      <c r="E956" s="18">
        <v>0</v>
      </c>
      <c r="F956" s="19">
        <f t="shared" si="193"/>
        <v>0</v>
      </c>
      <c r="G956" s="19">
        <f t="shared" si="188"/>
        <v>0</v>
      </c>
      <c r="H956" s="18">
        <f t="shared" si="189"/>
        <v>0</v>
      </c>
      <c r="I956" s="18">
        <f t="shared" si="190"/>
        <v>0</v>
      </c>
      <c r="J956" s="18">
        <f t="shared" si="190"/>
        <v>0</v>
      </c>
      <c r="K956" s="18">
        <f t="shared" si="191"/>
        <v>0</v>
      </c>
    </row>
    <row r="957" spans="1:11" x14ac:dyDescent="0.25">
      <c r="A957" s="2" t="s">
        <v>363</v>
      </c>
      <c r="B957" s="2">
        <v>13343</v>
      </c>
      <c r="C957" s="17">
        <v>0.04</v>
      </c>
      <c r="D957" s="17">
        <v>0.04</v>
      </c>
      <c r="E957" s="18">
        <v>0</v>
      </c>
      <c r="F957" s="19">
        <f t="shared" si="193"/>
        <v>0</v>
      </c>
      <c r="G957" s="19">
        <f t="shared" si="188"/>
        <v>0</v>
      </c>
      <c r="H957" s="18">
        <f t="shared" si="189"/>
        <v>0</v>
      </c>
      <c r="I957" s="18">
        <f t="shared" si="190"/>
        <v>0</v>
      </c>
      <c r="J957" s="18">
        <f t="shared" si="190"/>
        <v>0</v>
      </c>
      <c r="K957" s="18">
        <f t="shared" si="191"/>
        <v>0</v>
      </c>
    </row>
    <row r="958" spans="1:11" x14ac:dyDescent="0.25">
      <c r="A958" s="2" t="s">
        <v>364</v>
      </c>
      <c r="B958" s="2">
        <v>1338101</v>
      </c>
      <c r="C958" s="17">
        <v>0.17630000000000001</v>
      </c>
      <c r="D958" s="17">
        <v>0.19439999999999999</v>
      </c>
      <c r="E958" s="18">
        <v>0</v>
      </c>
      <c r="F958" s="19">
        <f t="shared" si="193"/>
        <v>0</v>
      </c>
      <c r="G958" s="19">
        <f t="shared" si="188"/>
        <v>0</v>
      </c>
      <c r="H958" s="18">
        <f t="shared" si="189"/>
        <v>0</v>
      </c>
      <c r="I958" s="18">
        <f t="shared" si="190"/>
        <v>0</v>
      </c>
      <c r="J958" s="18">
        <f t="shared" si="190"/>
        <v>0</v>
      </c>
      <c r="K958" s="18">
        <f t="shared" si="191"/>
        <v>0</v>
      </c>
    </row>
    <row r="959" spans="1:11" x14ac:dyDescent="0.25">
      <c r="A959" s="2" t="s">
        <v>365</v>
      </c>
      <c r="B959" s="2">
        <v>1338102</v>
      </c>
      <c r="C959" s="17">
        <v>0.18970000000000001</v>
      </c>
      <c r="D959" s="17">
        <v>0.20269999999999999</v>
      </c>
      <c r="E959" s="18">
        <v>0</v>
      </c>
      <c r="F959" s="19">
        <f t="shared" si="193"/>
        <v>0</v>
      </c>
      <c r="G959" s="19">
        <f t="shared" si="188"/>
        <v>0</v>
      </c>
      <c r="H959" s="18">
        <f t="shared" si="189"/>
        <v>0</v>
      </c>
      <c r="I959" s="18">
        <f t="shared" si="190"/>
        <v>0</v>
      </c>
      <c r="J959" s="18">
        <f t="shared" si="190"/>
        <v>0</v>
      </c>
      <c r="K959" s="18">
        <f t="shared" si="191"/>
        <v>0</v>
      </c>
    </row>
    <row r="960" spans="1:11" x14ac:dyDescent="0.25">
      <c r="A960" s="2" t="s">
        <v>366</v>
      </c>
      <c r="B960" s="2">
        <v>133810</v>
      </c>
      <c r="C960" s="17">
        <v>9.4799999999999995E-2</v>
      </c>
      <c r="D960" s="17">
        <v>9.2899999999999996E-2</v>
      </c>
      <c r="E960" s="18">
        <v>0</v>
      </c>
      <c r="F960" s="19">
        <f t="shared" si="193"/>
        <v>0</v>
      </c>
      <c r="G960" s="19">
        <f t="shared" si="188"/>
        <v>0</v>
      </c>
      <c r="H960" s="18">
        <f t="shared" si="189"/>
        <v>0</v>
      </c>
      <c r="I960" s="18">
        <f t="shared" si="190"/>
        <v>0</v>
      </c>
      <c r="J960" s="18">
        <f t="shared" si="190"/>
        <v>0</v>
      </c>
      <c r="K960" s="18">
        <f t="shared" si="191"/>
        <v>0</v>
      </c>
    </row>
    <row r="961" spans="1:11" x14ac:dyDescent="0.25">
      <c r="A961" s="2" t="s">
        <v>367</v>
      </c>
      <c r="B961" s="2">
        <v>1338111</v>
      </c>
      <c r="C961" s="17">
        <v>0.1</v>
      </c>
      <c r="D961" s="17">
        <v>0.1</v>
      </c>
      <c r="E961" s="18">
        <v>0</v>
      </c>
      <c r="F961" s="19">
        <f t="shared" si="193"/>
        <v>0</v>
      </c>
      <c r="G961" s="19">
        <f t="shared" si="188"/>
        <v>0</v>
      </c>
      <c r="H961" s="18">
        <f t="shared" si="189"/>
        <v>0</v>
      </c>
      <c r="I961" s="18">
        <f t="shared" si="190"/>
        <v>0</v>
      </c>
      <c r="J961" s="18">
        <f t="shared" si="190"/>
        <v>0</v>
      </c>
      <c r="K961" s="18">
        <f t="shared" si="191"/>
        <v>0</v>
      </c>
    </row>
    <row r="962" spans="1:11" x14ac:dyDescent="0.25">
      <c r="A962" s="2" t="s">
        <v>368</v>
      </c>
      <c r="B962" s="2">
        <v>133811</v>
      </c>
      <c r="C962" s="17">
        <v>0.04</v>
      </c>
      <c r="D962" s="17">
        <v>0.04</v>
      </c>
      <c r="E962" s="18">
        <v>0</v>
      </c>
      <c r="F962" s="19">
        <f t="shared" si="193"/>
        <v>0</v>
      </c>
      <c r="G962" s="19">
        <f t="shared" ref="G962:G1025" si="194">+E962*D962/12</f>
        <v>0</v>
      </c>
      <c r="H962" s="18">
        <f t="shared" ref="H962:H1025" si="195">+G962-F962</f>
        <v>0</v>
      </c>
      <c r="I962" s="18">
        <f t="shared" ref="I962:J1025" si="196">+F962*12</f>
        <v>0</v>
      </c>
      <c r="J962" s="18">
        <f t="shared" si="196"/>
        <v>0</v>
      </c>
      <c r="K962" s="18">
        <f t="shared" ref="K962:K1025" si="197">+J962-I962</f>
        <v>0</v>
      </c>
    </row>
    <row r="963" spans="1:11" x14ac:dyDescent="0.25">
      <c r="A963" s="2" t="s">
        <v>369</v>
      </c>
      <c r="B963" s="2">
        <v>133812</v>
      </c>
      <c r="C963" s="17">
        <v>4.4600000000000001E-2</v>
      </c>
      <c r="D963" s="17">
        <v>4.3400000000000001E-2</v>
      </c>
      <c r="E963" s="18">
        <v>0</v>
      </c>
      <c r="F963" s="19">
        <f t="shared" si="193"/>
        <v>0</v>
      </c>
      <c r="G963" s="19">
        <f t="shared" si="194"/>
        <v>0</v>
      </c>
      <c r="H963" s="18">
        <f t="shared" si="195"/>
        <v>0</v>
      </c>
      <c r="I963" s="18">
        <f t="shared" si="196"/>
        <v>0</v>
      </c>
      <c r="J963" s="18">
        <f t="shared" si="196"/>
        <v>0</v>
      </c>
      <c r="K963" s="18">
        <f t="shared" si="197"/>
        <v>0</v>
      </c>
    </row>
    <row r="964" spans="1:11" x14ac:dyDescent="0.25">
      <c r="A964" s="2" t="s">
        <v>370</v>
      </c>
      <c r="B964" s="2">
        <v>133812</v>
      </c>
      <c r="C964" s="17">
        <v>4.6900000000000004E-2</v>
      </c>
      <c r="D964" s="17">
        <v>4.58E-2</v>
      </c>
      <c r="E964" s="18">
        <v>0</v>
      </c>
      <c r="F964" s="19">
        <f t="shared" si="193"/>
        <v>0</v>
      </c>
      <c r="G964" s="19">
        <f t="shared" si="194"/>
        <v>0</v>
      </c>
      <c r="H964" s="18">
        <f t="shared" si="195"/>
        <v>0</v>
      </c>
      <c r="I964" s="18">
        <f t="shared" si="196"/>
        <v>0</v>
      </c>
      <c r="J964" s="18">
        <f t="shared" si="196"/>
        <v>0</v>
      </c>
      <c r="K964" s="18">
        <f t="shared" si="197"/>
        <v>0</v>
      </c>
    </row>
    <row r="965" spans="1:11" x14ac:dyDescent="0.25">
      <c r="A965" s="2" t="s">
        <v>371</v>
      </c>
      <c r="B965" s="2">
        <v>13381</v>
      </c>
      <c r="C965" s="17">
        <v>0</v>
      </c>
      <c r="D965" s="17">
        <v>0</v>
      </c>
      <c r="E965" s="18">
        <v>0</v>
      </c>
      <c r="F965" s="19">
        <f t="shared" si="193"/>
        <v>0</v>
      </c>
      <c r="G965" s="19">
        <f t="shared" si="194"/>
        <v>0</v>
      </c>
      <c r="H965" s="18">
        <f t="shared" si="195"/>
        <v>0</v>
      </c>
      <c r="I965" s="18">
        <f t="shared" si="196"/>
        <v>0</v>
      </c>
      <c r="J965" s="18">
        <f t="shared" si="196"/>
        <v>0</v>
      </c>
      <c r="K965" s="18">
        <f t="shared" si="197"/>
        <v>0</v>
      </c>
    </row>
    <row r="966" spans="1:11" x14ac:dyDescent="0.25">
      <c r="A966" s="2" t="s">
        <v>372</v>
      </c>
      <c r="B966" s="2">
        <v>13381</v>
      </c>
      <c r="C966" s="17">
        <v>0</v>
      </c>
      <c r="D966" s="17">
        <v>0</v>
      </c>
      <c r="E966" s="18">
        <v>0</v>
      </c>
      <c r="F966" s="19">
        <f t="shared" si="193"/>
        <v>0</v>
      </c>
      <c r="G966" s="19">
        <f t="shared" si="194"/>
        <v>0</v>
      </c>
      <c r="H966" s="18">
        <f t="shared" si="195"/>
        <v>0</v>
      </c>
      <c r="I966" s="18">
        <f t="shared" si="196"/>
        <v>0</v>
      </c>
      <c r="J966" s="18">
        <f t="shared" si="196"/>
        <v>0</v>
      </c>
      <c r="K966" s="18">
        <f t="shared" si="197"/>
        <v>0</v>
      </c>
    </row>
    <row r="967" spans="1:11" x14ac:dyDescent="0.25">
      <c r="A967" s="2" t="s">
        <v>373</v>
      </c>
      <c r="B967" s="2">
        <v>13381</v>
      </c>
      <c r="C967" s="17">
        <v>0</v>
      </c>
      <c r="D967" s="17">
        <v>0</v>
      </c>
      <c r="E967" s="18">
        <v>0</v>
      </c>
      <c r="F967" s="19">
        <f t="shared" si="193"/>
        <v>0</v>
      </c>
      <c r="G967" s="19">
        <f t="shared" si="194"/>
        <v>0</v>
      </c>
      <c r="H967" s="18">
        <f t="shared" si="195"/>
        <v>0</v>
      </c>
      <c r="I967" s="18">
        <f t="shared" si="196"/>
        <v>0</v>
      </c>
      <c r="J967" s="18">
        <f t="shared" si="196"/>
        <v>0</v>
      </c>
      <c r="K967" s="18">
        <f t="shared" si="197"/>
        <v>0</v>
      </c>
    </row>
    <row r="968" spans="1:11" x14ac:dyDescent="0.25">
      <c r="A968" s="2" t="s">
        <v>374</v>
      </c>
      <c r="B968" s="2">
        <v>133823</v>
      </c>
      <c r="C968" s="17">
        <v>4.2099999999999999E-2</v>
      </c>
      <c r="D968" s="17">
        <v>4.1700000000000001E-2</v>
      </c>
      <c r="E968" s="18">
        <v>0</v>
      </c>
      <c r="F968" s="19">
        <f t="shared" si="193"/>
        <v>0</v>
      </c>
      <c r="G968" s="19">
        <f t="shared" si="194"/>
        <v>0</v>
      </c>
      <c r="H968" s="18">
        <f t="shared" si="195"/>
        <v>0</v>
      </c>
      <c r="I968" s="18">
        <f t="shared" si="196"/>
        <v>0</v>
      </c>
      <c r="J968" s="18">
        <f t="shared" si="196"/>
        <v>0</v>
      </c>
      <c r="K968" s="18">
        <f t="shared" si="197"/>
        <v>0</v>
      </c>
    </row>
    <row r="969" spans="1:11" x14ac:dyDescent="0.25">
      <c r="A969" s="2" t="s">
        <v>375</v>
      </c>
      <c r="B969" s="2">
        <v>13382</v>
      </c>
      <c r="C969" s="17">
        <v>4.3699999999999996E-2</v>
      </c>
      <c r="D969" s="17">
        <v>4.2500000000000003E-2</v>
      </c>
      <c r="E969" s="18">
        <v>0</v>
      </c>
      <c r="F969" s="19">
        <f t="shared" si="193"/>
        <v>0</v>
      </c>
      <c r="G969" s="19">
        <f t="shared" si="194"/>
        <v>0</v>
      </c>
      <c r="H969" s="18">
        <f t="shared" si="195"/>
        <v>0</v>
      </c>
      <c r="I969" s="18">
        <f t="shared" si="196"/>
        <v>0</v>
      </c>
      <c r="J969" s="18">
        <f t="shared" si="196"/>
        <v>0</v>
      </c>
      <c r="K969" s="18">
        <f t="shared" si="197"/>
        <v>0</v>
      </c>
    </row>
    <row r="970" spans="1:11" x14ac:dyDescent="0.25">
      <c r="A970" s="2" t="s">
        <v>376</v>
      </c>
      <c r="B970" s="2">
        <v>13382</v>
      </c>
      <c r="C970" s="17">
        <v>4.3500000000000004E-2</v>
      </c>
      <c r="D970" s="17">
        <v>4.2500000000000003E-2</v>
      </c>
      <c r="E970" s="18">
        <v>0</v>
      </c>
      <c r="F970" s="19">
        <f t="shared" si="193"/>
        <v>0</v>
      </c>
      <c r="G970" s="19">
        <f t="shared" si="194"/>
        <v>0</v>
      </c>
      <c r="H970" s="18">
        <f t="shared" si="195"/>
        <v>0</v>
      </c>
      <c r="I970" s="18">
        <f t="shared" si="196"/>
        <v>0</v>
      </c>
      <c r="J970" s="18">
        <f t="shared" si="196"/>
        <v>0</v>
      </c>
      <c r="K970" s="18">
        <f t="shared" si="197"/>
        <v>0</v>
      </c>
    </row>
    <row r="971" spans="1:11" x14ac:dyDescent="0.25">
      <c r="A971" s="2" t="s">
        <v>377</v>
      </c>
      <c r="B971" s="2">
        <v>13382</v>
      </c>
      <c r="C971" s="17">
        <v>4.4200000000000003E-2</v>
      </c>
      <c r="D971" s="17">
        <v>4.3299999999999998E-2</v>
      </c>
      <c r="E971" s="18">
        <v>0</v>
      </c>
      <c r="F971" s="19">
        <f t="shared" si="193"/>
        <v>0</v>
      </c>
      <c r="G971" s="19">
        <f t="shared" si="194"/>
        <v>0</v>
      </c>
      <c r="H971" s="18">
        <f t="shared" si="195"/>
        <v>0</v>
      </c>
      <c r="I971" s="18">
        <f t="shared" si="196"/>
        <v>0</v>
      </c>
      <c r="J971" s="18">
        <f t="shared" si="196"/>
        <v>0</v>
      </c>
      <c r="K971" s="18">
        <f t="shared" si="197"/>
        <v>0</v>
      </c>
    </row>
    <row r="972" spans="1:11" x14ac:dyDescent="0.25">
      <c r="A972" s="2" t="s">
        <v>378</v>
      </c>
      <c r="B972" s="2">
        <v>1338301</v>
      </c>
      <c r="C972" s="17">
        <v>0.25</v>
      </c>
      <c r="D972" s="17">
        <v>0.25</v>
      </c>
      <c r="E972" s="18">
        <v>0</v>
      </c>
      <c r="F972" s="19">
        <f t="shared" si="193"/>
        <v>0</v>
      </c>
      <c r="G972" s="19">
        <f t="shared" si="194"/>
        <v>0</v>
      </c>
      <c r="H972" s="18">
        <f t="shared" si="195"/>
        <v>0</v>
      </c>
      <c r="I972" s="18">
        <f t="shared" si="196"/>
        <v>0</v>
      </c>
      <c r="J972" s="18">
        <f t="shared" si="196"/>
        <v>0</v>
      </c>
      <c r="K972" s="18">
        <f t="shared" si="197"/>
        <v>0</v>
      </c>
    </row>
    <row r="973" spans="1:11" x14ac:dyDescent="0.25">
      <c r="A973" s="2" t="s">
        <v>379</v>
      </c>
      <c r="B973" s="2">
        <v>133830</v>
      </c>
      <c r="C973" s="17">
        <v>0.2</v>
      </c>
      <c r="D973" s="17">
        <v>0.2</v>
      </c>
      <c r="E973" s="18">
        <v>0</v>
      </c>
      <c r="F973" s="19">
        <f t="shared" si="193"/>
        <v>0</v>
      </c>
      <c r="G973" s="19">
        <f t="shared" si="194"/>
        <v>0</v>
      </c>
      <c r="H973" s="18">
        <f t="shared" si="195"/>
        <v>0</v>
      </c>
      <c r="I973" s="18">
        <f t="shared" si="196"/>
        <v>0</v>
      </c>
      <c r="J973" s="18">
        <f t="shared" si="196"/>
        <v>0</v>
      </c>
      <c r="K973" s="18">
        <f t="shared" si="197"/>
        <v>0</v>
      </c>
    </row>
    <row r="974" spans="1:11" x14ac:dyDescent="0.25">
      <c r="A974" s="2" t="s">
        <v>380</v>
      </c>
      <c r="B974" s="2">
        <v>1338311</v>
      </c>
      <c r="C974" s="17">
        <v>0.17630000000000001</v>
      </c>
      <c r="D974" s="17">
        <v>0.19439999999999999</v>
      </c>
      <c r="E974" s="18">
        <v>0</v>
      </c>
      <c r="F974" s="19">
        <f t="shared" si="193"/>
        <v>0</v>
      </c>
      <c r="G974" s="19">
        <f t="shared" si="194"/>
        <v>0</v>
      </c>
      <c r="H974" s="18">
        <f t="shared" si="195"/>
        <v>0</v>
      </c>
      <c r="I974" s="18">
        <f t="shared" si="196"/>
        <v>0</v>
      </c>
      <c r="J974" s="18">
        <f t="shared" si="196"/>
        <v>0</v>
      </c>
      <c r="K974" s="18">
        <f t="shared" si="197"/>
        <v>0</v>
      </c>
    </row>
    <row r="975" spans="1:11" x14ac:dyDescent="0.25">
      <c r="A975" s="2" t="s">
        <v>381</v>
      </c>
      <c r="B975" s="2">
        <v>1338312</v>
      </c>
      <c r="C975" s="17">
        <v>0.18970000000000001</v>
      </c>
      <c r="D975" s="17">
        <v>0.20269999999999999</v>
      </c>
      <c r="E975" s="18">
        <v>0</v>
      </c>
      <c r="F975" s="19">
        <f t="shared" si="193"/>
        <v>0</v>
      </c>
      <c r="G975" s="19">
        <f t="shared" si="194"/>
        <v>0</v>
      </c>
      <c r="H975" s="18">
        <f t="shared" si="195"/>
        <v>0</v>
      </c>
      <c r="I975" s="18">
        <f t="shared" si="196"/>
        <v>0</v>
      </c>
      <c r="J975" s="18">
        <f t="shared" si="196"/>
        <v>0</v>
      </c>
      <c r="K975" s="18">
        <f t="shared" si="197"/>
        <v>0</v>
      </c>
    </row>
    <row r="976" spans="1:11" x14ac:dyDescent="0.25">
      <c r="A976" s="2" t="s">
        <v>382</v>
      </c>
      <c r="B976" s="2">
        <v>133831</v>
      </c>
      <c r="C976" s="17">
        <v>9.4799999999999995E-2</v>
      </c>
      <c r="D976" s="17">
        <v>9.2899999999999996E-2</v>
      </c>
      <c r="E976" s="18">
        <v>0</v>
      </c>
      <c r="F976" s="19">
        <f t="shared" si="193"/>
        <v>0</v>
      </c>
      <c r="G976" s="19">
        <f t="shared" si="194"/>
        <v>0</v>
      </c>
      <c r="H976" s="18">
        <f t="shared" si="195"/>
        <v>0</v>
      </c>
      <c r="I976" s="18">
        <f t="shared" si="196"/>
        <v>0</v>
      </c>
      <c r="J976" s="18">
        <f t="shared" si="196"/>
        <v>0</v>
      </c>
      <c r="K976" s="18">
        <f t="shared" si="197"/>
        <v>0</v>
      </c>
    </row>
    <row r="977" spans="1:11" x14ac:dyDescent="0.25">
      <c r="A977" s="2" t="s">
        <v>383</v>
      </c>
      <c r="B977" s="2">
        <v>1338321</v>
      </c>
      <c r="C977" s="17">
        <v>0.1</v>
      </c>
      <c r="D977" s="17">
        <v>0.1</v>
      </c>
      <c r="E977" s="18">
        <v>0</v>
      </c>
      <c r="F977" s="19">
        <f t="shared" si="193"/>
        <v>0</v>
      </c>
      <c r="G977" s="19">
        <f t="shared" si="194"/>
        <v>0</v>
      </c>
      <c r="H977" s="18">
        <f t="shared" si="195"/>
        <v>0</v>
      </c>
      <c r="I977" s="18">
        <f t="shared" si="196"/>
        <v>0</v>
      </c>
      <c r="J977" s="18">
        <f t="shared" si="196"/>
        <v>0</v>
      </c>
      <c r="K977" s="18">
        <f t="shared" si="197"/>
        <v>0</v>
      </c>
    </row>
    <row r="978" spans="1:11" x14ac:dyDescent="0.25">
      <c r="A978" s="2" t="s">
        <v>384</v>
      </c>
      <c r="B978" s="2">
        <v>133832</v>
      </c>
      <c r="C978" s="17">
        <v>0.04</v>
      </c>
      <c r="D978" s="17">
        <v>0.04</v>
      </c>
      <c r="E978" s="18">
        <v>0</v>
      </c>
      <c r="F978" s="19">
        <f t="shared" si="193"/>
        <v>0</v>
      </c>
      <c r="G978" s="19">
        <f t="shared" si="194"/>
        <v>0</v>
      </c>
      <c r="H978" s="18">
        <f t="shared" si="195"/>
        <v>0</v>
      </c>
      <c r="I978" s="18">
        <f t="shared" si="196"/>
        <v>0</v>
      </c>
      <c r="J978" s="18">
        <f t="shared" si="196"/>
        <v>0</v>
      </c>
      <c r="K978" s="18">
        <f t="shared" si="197"/>
        <v>0</v>
      </c>
    </row>
    <row r="979" spans="1:11" x14ac:dyDescent="0.25">
      <c r="A979" s="2" t="s">
        <v>385</v>
      </c>
      <c r="B979" s="2">
        <v>13384</v>
      </c>
      <c r="C979" s="17">
        <v>1.5699999999999999E-2</v>
      </c>
      <c r="D979" s="17">
        <v>3.7400000000000003E-2</v>
      </c>
      <c r="E979" s="18">
        <v>0</v>
      </c>
      <c r="F979" s="19">
        <f t="shared" si="193"/>
        <v>0</v>
      </c>
      <c r="G979" s="19">
        <f t="shared" si="194"/>
        <v>0</v>
      </c>
      <c r="H979" s="18">
        <f t="shared" si="195"/>
        <v>0</v>
      </c>
      <c r="I979" s="18">
        <f t="shared" si="196"/>
        <v>0</v>
      </c>
      <c r="J979" s="18">
        <f t="shared" si="196"/>
        <v>0</v>
      </c>
      <c r="K979" s="18">
        <f t="shared" si="197"/>
        <v>0</v>
      </c>
    </row>
    <row r="980" spans="1:11" x14ac:dyDescent="0.25">
      <c r="A980" s="2" t="s">
        <v>386</v>
      </c>
      <c r="B980" s="2">
        <v>13384</v>
      </c>
      <c r="C980" s="17">
        <v>4.7500000000000001E-2</v>
      </c>
      <c r="D980" s="17">
        <v>4.6100000000000002E-2</v>
      </c>
      <c r="E980" s="18">
        <v>0</v>
      </c>
      <c r="F980" s="19">
        <f t="shared" si="193"/>
        <v>0</v>
      </c>
      <c r="G980" s="19">
        <f t="shared" si="194"/>
        <v>0</v>
      </c>
      <c r="H980" s="18">
        <f t="shared" si="195"/>
        <v>0</v>
      </c>
      <c r="I980" s="18">
        <f t="shared" si="196"/>
        <v>0</v>
      </c>
      <c r="J980" s="18">
        <f t="shared" si="196"/>
        <v>0</v>
      </c>
      <c r="K980" s="18">
        <f t="shared" si="197"/>
        <v>0</v>
      </c>
    </row>
    <row r="981" spans="1:11" x14ac:dyDescent="0.25">
      <c r="A981" s="2" t="s">
        <v>387</v>
      </c>
      <c r="B981" s="2">
        <v>13384</v>
      </c>
      <c r="C981" s="17">
        <v>4.3700000000000003E-2</v>
      </c>
      <c r="D981" s="17">
        <v>4.3700000000000003E-2</v>
      </c>
      <c r="E981" s="18">
        <v>0</v>
      </c>
      <c r="F981" s="19">
        <f t="shared" si="193"/>
        <v>0</v>
      </c>
      <c r="G981" s="19">
        <f t="shared" si="194"/>
        <v>0</v>
      </c>
      <c r="H981" s="18">
        <f t="shared" si="195"/>
        <v>0</v>
      </c>
      <c r="I981" s="18">
        <f t="shared" si="196"/>
        <v>0</v>
      </c>
      <c r="J981" s="18">
        <f t="shared" si="196"/>
        <v>0</v>
      </c>
      <c r="K981" s="18">
        <f t="shared" si="197"/>
        <v>0</v>
      </c>
    </row>
    <row r="982" spans="1:11" x14ac:dyDescent="0.25">
      <c r="A982" s="2" t="s">
        <v>388</v>
      </c>
      <c r="B982" s="2">
        <v>13384</v>
      </c>
      <c r="C982" s="17">
        <v>4.4000000000000004E-2</v>
      </c>
      <c r="D982" s="17">
        <v>4.2900000000000001E-2</v>
      </c>
      <c r="E982" s="18">
        <v>0</v>
      </c>
      <c r="F982" s="19">
        <f t="shared" si="193"/>
        <v>0</v>
      </c>
      <c r="G982" s="19">
        <f t="shared" si="194"/>
        <v>0</v>
      </c>
      <c r="H982" s="18">
        <f t="shared" si="195"/>
        <v>0</v>
      </c>
      <c r="I982" s="18">
        <f t="shared" si="196"/>
        <v>0</v>
      </c>
      <c r="J982" s="18">
        <f t="shared" si="196"/>
        <v>0</v>
      </c>
      <c r="K982" s="18">
        <f t="shared" si="197"/>
        <v>0</v>
      </c>
    </row>
    <row r="983" spans="1:11" x14ac:dyDescent="0.25">
      <c r="A983" s="2" t="s">
        <v>389</v>
      </c>
      <c r="B983" s="2">
        <v>13384</v>
      </c>
      <c r="C983" s="17">
        <v>4.9599999999999998E-2</v>
      </c>
      <c r="D983" s="17">
        <v>4.8500000000000001E-2</v>
      </c>
      <c r="E983" s="18">
        <v>0</v>
      </c>
      <c r="F983" s="19">
        <f t="shared" si="193"/>
        <v>0</v>
      </c>
      <c r="G983" s="19">
        <f t="shared" si="194"/>
        <v>0</v>
      </c>
      <c r="H983" s="18">
        <f t="shared" si="195"/>
        <v>0</v>
      </c>
      <c r="I983" s="18">
        <f t="shared" si="196"/>
        <v>0</v>
      </c>
      <c r="J983" s="18">
        <f t="shared" si="196"/>
        <v>0</v>
      </c>
      <c r="K983" s="18">
        <f t="shared" si="197"/>
        <v>0</v>
      </c>
    </row>
    <row r="984" spans="1:11" x14ac:dyDescent="0.25">
      <c r="A984" s="2" t="s">
        <v>390</v>
      </c>
      <c r="B984" s="2">
        <v>13384</v>
      </c>
      <c r="C984" s="17">
        <v>4.82E-2</v>
      </c>
      <c r="D984" s="17">
        <v>4.7100000000000003E-2</v>
      </c>
      <c r="E984" s="18">
        <v>0</v>
      </c>
      <c r="F984" s="19">
        <f t="shared" si="193"/>
        <v>0</v>
      </c>
      <c r="G984" s="19">
        <f t="shared" si="194"/>
        <v>0</v>
      </c>
      <c r="H984" s="18">
        <f t="shared" si="195"/>
        <v>0</v>
      </c>
      <c r="I984" s="18">
        <f t="shared" si="196"/>
        <v>0</v>
      </c>
      <c r="J984" s="18">
        <f t="shared" si="196"/>
        <v>0</v>
      </c>
      <c r="K984" s="18">
        <f t="shared" si="197"/>
        <v>0</v>
      </c>
    </row>
    <row r="985" spans="1:11" x14ac:dyDescent="0.25">
      <c r="A985" s="2" t="s">
        <v>391</v>
      </c>
      <c r="B985" s="2">
        <v>13384</v>
      </c>
      <c r="C985" s="17">
        <v>5.1700000000000003E-2</v>
      </c>
      <c r="D985" s="17">
        <v>4.9299999999999997E-2</v>
      </c>
      <c r="E985" s="18">
        <v>0</v>
      </c>
      <c r="F985" s="19">
        <f t="shared" si="193"/>
        <v>0</v>
      </c>
      <c r="G985" s="19">
        <f t="shared" si="194"/>
        <v>0</v>
      </c>
      <c r="H985" s="18">
        <f t="shared" si="195"/>
        <v>0</v>
      </c>
      <c r="I985" s="18">
        <f t="shared" si="196"/>
        <v>0</v>
      </c>
      <c r="J985" s="18">
        <f t="shared" si="196"/>
        <v>0</v>
      </c>
      <c r="K985" s="18">
        <f t="shared" si="197"/>
        <v>0</v>
      </c>
    </row>
    <row r="986" spans="1:11" x14ac:dyDescent="0.25">
      <c r="A986" s="2" t="s">
        <v>392</v>
      </c>
      <c r="B986" s="2">
        <v>13384</v>
      </c>
      <c r="C986" s="17">
        <v>4.6899999999999997E-2</v>
      </c>
      <c r="D986" s="17">
        <v>4.6899999999999997E-2</v>
      </c>
      <c r="E986" s="18">
        <v>0</v>
      </c>
      <c r="F986" s="19">
        <f t="shared" si="193"/>
        <v>0</v>
      </c>
      <c r="G986" s="19">
        <f t="shared" si="194"/>
        <v>0</v>
      </c>
      <c r="H986" s="18">
        <f t="shared" si="195"/>
        <v>0</v>
      </c>
      <c r="I986" s="18">
        <f t="shared" si="196"/>
        <v>0</v>
      </c>
      <c r="J986" s="18">
        <f t="shared" si="196"/>
        <v>0</v>
      </c>
      <c r="K986" s="18">
        <f t="shared" si="197"/>
        <v>0</v>
      </c>
    </row>
    <row r="987" spans="1:11" x14ac:dyDescent="0.25">
      <c r="A987" s="2" t="s">
        <v>393</v>
      </c>
      <c r="B987" s="2">
        <v>13385</v>
      </c>
      <c r="C987" s="17">
        <v>4.7500000000000001E-2</v>
      </c>
      <c r="D987" s="17">
        <v>4.6100000000000002E-2</v>
      </c>
      <c r="E987" s="18">
        <v>0</v>
      </c>
      <c r="F987" s="19">
        <f t="shared" si="193"/>
        <v>0</v>
      </c>
      <c r="G987" s="19">
        <f t="shared" si="194"/>
        <v>0</v>
      </c>
      <c r="H987" s="18">
        <f t="shared" si="195"/>
        <v>0</v>
      </c>
      <c r="I987" s="18">
        <f t="shared" si="196"/>
        <v>0</v>
      </c>
      <c r="J987" s="18">
        <f t="shared" si="196"/>
        <v>0</v>
      </c>
      <c r="K987" s="18">
        <f t="shared" si="197"/>
        <v>0</v>
      </c>
    </row>
    <row r="988" spans="1:11" x14ac:dyDescent="0.25">
      <c r="A988" s="2" t="s">
        <v>394</v>
      </c>
      <c r="B988" s="2">
        <v>13385</v>
      </c>
      <c r="C988" s="17">
        <v>4.4000000000000004E-2</v>
      </c>
      <c r="D988" s="17">
        <v>4.2900000000000001E-2</v>
      </c>
      <c r="E988" s="18">
        <v>0</v>
      </c>
      <c r="F988" s="19">
        <f t="shared" si="193"/>
        <v>0</v>
      </c>
      <c r="G988" s="19">
        <f t="shared" si="194"/>
        <v>0</v>
      </c>
      <c r="H988" s="18">
        <f t="shared" si="195"/>
        <v>0</v>
      </c>
      <c r="I988" s="18">
        <f t="shared" si="196"/>
        <v>0</v>
      </c>
      <c r="J988" s="18">
        <f t="shared" si="196"/>
        <v>0</v>
      </c>
      <c r="K988" s="18">
        <f t="shared" si="197"/>
        <v>0</v>
      </c>
    </row>
    <row r="989" spans="1:11" x14ac:dyDescent="0.25">
      <c r="A989" s="2" t="s">
        <v>395</v>
      </c>
      <c r="B989" s="2">
        <v>13385</v>
      </c>
      <c r="C989" s="17">
        <v>4.9599999999999998E-2</v>
      </c>
      <c r="D989" s="17">
        <v>4.8500000000000001E-2</v>
      </c>
      <c r="E989" s="18">
        <v>0</v>
      </c>
      <c r="F989" s="19">
        <f t="shared" si="193"/>
        <v>0</v>
      </c>
      <c r="G989" s="19">
        <f t="shared" si="194"/>
        <v>0</v>
      </c>
      <c r="H989" s="18">
        <f t="shared" si="195"/>
        <v>0</v>
      </c>
      <c r="I989" s="18">
        <f t="shared" si="196"/>
        <v>0</v>
      </c>
      <c r="J989" s="18">
        <f t="shared" si="196"/>
        <v>0</v>
      </c>
      <c r="K989" s="18">
        <f t="shared" si="197"/>
        <v>0</v>
      </c>
    </row>
    <row r="990" spans="1:11" x14ac:dyDescent="0.25">
      <c r="A990" s="2" t="s">
        <v>396</v>
      </c>
      <c r="B990" s="2">
        <v>13386</v>
      </c>
      <c r="C990" s="17">
        <v>4.1399999999999999E-2</v>
      </c>
      <c r="D990" s="17">
        <v>4.3400000000000001E-2</v>
      </c>
      <c r="E990" s="18">
        <v>0</v>
      </c>
      <c r="F990" s="19">
        <f t="shared" si="193"/>
        <v>0</v>
      </c>
      <c r="G990" s="19">
        <f t="shared" si="194"/>
        <v>0</v>
      </c>
      <c r="H990" s="18">
        <f t="shared" si="195"/>
        <v>0</v>
      </c>
      <c r="I990" s="18">
        <f t="shared" si="196"/>
        <v>0</v>
      </c>
      <c r="J990" s="18">
        <f t="shared" si="196"/>
        <v>0</v>
      </c>
      <c r="K990" s="18">
        <f t="shared" si="197"/>
        <v>0</v>
      </c>
    </row>
    <row r="991" spans="1:11" x14ac:dyDescent="0.25">
      <c r="A991" s="2" t="s">
        <v>397</v>
      </c>
      <c r="B991" s="2">
        <v>13387</v>
      </c>
      <c r="C991" s="17">
        <v>1.5699999999999999E-2</v>
      </c>
      <c r="D991" s="17">
        <v>3.7400000000000003E-2</v>
      </c>
      <c r="E991" s="18">
        <v>0</v>
      </c>
      <c r="F991" s="19">
        <f t="shared" si="193"/>
        <v>0</v>
      </c>
      <c r="G991" s="19">
        <f t="shared" si="194"/>
        <v>0</v>
      </c>
      <c r="H991" s="18">
        <f t="shared" si="195"/>
        <v>0</v>
      </c>
      <c r="I991" s="18">
        <f t="shared" si="196"/>
        <v>0</v>
      </c>
      <c r="J991" s="18">
        <f t="shared" si="196"/>
        <v>0</v>
      </c>
      <c r="K991" s="18">
        <f t="shared" si="197"/>
        <v>0</v>
      </c>
    </row>
    <row r="992" spans="1:11" x14ac:dyDescent="0.25">
      <c r="A992" s="2" t="s">
        <v>398</v>
      </c>
      <c r="B992" s="2">
        <v>13387</v>
      </c>
      <c r="C992" s="17">
        <v>4.7500000000000001E-2</v>
      </c>
      <c r="D992" s="17">
        <v>4.6100000000000002E-2</v>
      </c>
      <c r="E992" s="18">
        <v>0</v>
      </c>
      <c r="F992" s="19">
        <f t="shared" si="193"/>
        <v>0</v>
      </c>
      <c r="G992" s="19">
        <f t="shared" si="194"/>
        <v>0</v>
      </c>
      <c r="H992" s="18">
        <f t="shared" si="195"/>
        <v>0</v>
      </c>
      <c r="I992" s="18">
        <f t="shared" si="196"/>
        <v>0</v>
      </c>
      <c r="J992" s="18">
        <f t="shared" si="196"/>
        <v>0</v>
      </c>
      <c r="K992" s="18">
        <f t="shared" si="197"/>
        <v>0</v>
      </c>
    </row>
    <row r="993" spans="1:11" x14ac:dyDescent="0.25">
      <c r="A993" s="2" t="s">
        <v>399</v>
      </c>
      <c r="B993" s="2">
        <v>13387</v>
      </c>
      <c r="C993" s="17">
        <v>4.4000000000000004E-2</v>
      </c>
      <c r="D993" s="17">
        <v>4.2900000000000001E-2</v>
      </c>
      <c r="E993" s="18">
        <v>0</v>
      </c>
      <c r="F993" s="19">
        <f t="shared" si="193"/>
        <v>0</v>
      </c>
      <c r="G993" s="19">
        <f t="shared" si="194"/>
        <v>0</v>
      </c>
      <c r="H993" s="18">
        <f t="shared" si="195"/>
        <v>0</v>
      </c>
      <c r="I993" s="18">
        <f t="shared" si="196"/>
        <v>0</v>
      </c>
      <c r="J993" s="18">
        <f t="shared" si="196"/>
        <v>0</v>
      </c>
      <c r="K993" s="18">
        <f t="shared" si="197"/>
        <v>0</v>
      </c>
    </row>
    <row r="994" spans="1:11" x14ac:dyDescent="0.25">
      <c r="A994" s="2" t="s">
        <v>400</v>
      </c>
      <c r="B994" s="2">
        <v>13387</v>
      </c>
      <c r="C994" s="17">
        <v>4.9599999999999998E-2</v>
      </c>
      <c r="D994" s="17">
        <v>4.8500000000000001E-2</v>
      </c>
      <c r="E994" s="18">
        <v>0</v>
      </c>
      <c r="F994" s="19">
        <f t="shared" si="193"/>
        <v>0</v>
      </c>
      <c r="G994" s="19">
        <f t="shared" si="194"/>
        <v>0</v>
      </c>
      <c r="H994" s="18">
        <f t="shared" si="195"/>
        <v>0</v>
      </c>
      <c r="I994" s="18">
        <f t="shared" si="196"/>
        <v>0</v>
      </c>
      <c r="J994" s="18">
        <f t="shared" si="196"/>
        <v>0</v>
      </c>
      <c r="K994" s="18">
        <f t="shared" si="197"/>
        <v>0</v>
      </c>
    </row>
    <row r="995" spans="1:11" x14ac:dyDescent="0.25">
      <c r="A995" s="2" t="s">
        <v>401</v>
      </c>
      <c r="B995" s="2">
        <v>13388</v>
      </c>
      <c r="C995" s="17">
        <v>2.18E-2</v>
      </c>
      <c r="D995" s="17">
        <v>2.23E-2</v>
      </c>
      <c r="E995" s="18">
        <v>0</v>
      </c>
      <c r="F995" s="19">
        <f t="shared" si="193"/>
        <v>0</v>
      </c>
      <c r="G995" s="19">
        <f t="shared" si="194"/>
        <v>0</v>
      </c>
      <c r="H995" s="18">
        <f t="shared" si="195"/>
        <v>0</v>
      </c>
      <c r="I995" s="18">
        <f t="shared" si="196"/>
        <v>0</v>
      </c>
      <c r="J995" s="18">
        <f t="shared" si="196"/>
        <v>0</v>
      </c>
      <c r="K995" s="18">
        <f t="shared" si="197"/>
        <v>0</v>
      </c>
    </row>
    <row r="996" spans="1:11" x14ac:dyDescent="0.25">
      <c r="A996" s="2" t="s">
        <v>402</v>
      </c>
      <c r="B996" s="2">
        <v>13388</v>
      </c>
      <c r="C996" s="17">
        <v>4.1399999999999999E-2</v>
      </c>
      <c r="D996" s="17">
        <v>4.19E-2</v>
      </c>
      <c r="E996" s="18">
        <v>0</v>
      </c>
      <c r="F996" s="19">
        <f t="shared" si="193"/>
        <v>0</v>
      </c>
      <c r="G996" s="19">
        <f t="shared" si="194"/>
        <v>0</v>
      </c>
      <c r="H996" s="18">
        <f t="shared" si="195"/>
        <v>0</v>
      </c>
      <c r="I996" s="18">
        <f t="shared" si="196"/>
        <v>0</v>
      </c>
      <c r="J996" s="18">
        <f t="shared" si="196"/>
        <v>0</v>
      </c>
      <c r="K996" s="18">
        <f t="shared" si="197"/>
        <v>0</v>
      </c>
    </row>
    <row r="997" spans="1:11" x14ac:dyDescent="0.25">
      <c r="A997" s="2" t="s">
        <v>403</v>
      </c>
      <c r="B997" s="2">
        <v>13388</v>
      </c>
      <c r="C997" s="17">
        <v>4.6300000000000001E-2</v>
      </c>
      <c r="D997" s="17">
        <v>4.53E-2</v>
      </c>
      <c r="E997" s="18">
        <v>0</v>
      </c>
      <c r="F997" s="19">
        <f t="shared" si="193"/>
        <v>0</v>
      </c>
      <c r="G997" s="19">
        <f t="shared" si="194"/>
        <v>0</v>
      </c>
      <c r="H997" s="18">
        <f t="shared" si="195"/>
        <v>0</v>
      </c>
      <c r="I997" s="18">
        <f t="shared" si="196"/>
        <v>0</v>
      </c>
      <c r="J997" s="18">
        <f t="shared" si="196"/>
        <v>0</v>
      </c>
      <c r="K997" s="18">
        <f t="shared" si="197"/>
        <v>0</v>
      </c>
    </row>
    <row r="998" spans="1:11" x14ac:dyDescent="0.25">
      <c r="A998" s="2" t="s">
        <v>404</v>
      </c>
      <c r="B998" s="2">
        <v>13388</v>
      </c>
      <c r="C998" s="17">
        <v>4.4900000000000002E-2</v>
      </c>
      <c r="D998" s="17">
        <v>4.3900000000000002E-2</v>
      </c>
      <c r="E998" s="18">
        <v>0</v>
      </c>
      <c r="F998" s="19">
        <f t="shared" si="193"/>
        <v>0</v>
      </c>
      <c r="G998" s="19">
        <f t="shared" si="194"/>
        <v>0</v>
      </c>
      <c r="H998" s="18">
        <f t="shared" si="195"/>
        <v>0</v>
      </c>
      <c r="I998" s="18">
        <f t="shared" si="196"/>
        <v>0</v>
      </c>
      <c r="J998" s="18">
        <f t="shared" si="196"/>
        <v>0</v>
      </c>
      <c r="K998" s="18">
        <f t="shared" si="197"/>
        <v>0</v>
      </c>
    </row>
    <row r="999" spans="1:11" x14ac:dyDescent="0.25">
      <c r="A999" s="2" t="s">
        <v>405</v>
      </c>
      <c r="B999" s="2">
        <v>1338901</v>
      </c>
      <c r="C999" s="17">
        <v>0.25</v>
      </c>
      <c r="D999" s="17">
        <v>0.25</v>
      </c>
      <c r="E999" s="18">
        <v>0</v>
      </c>
      <c r="F999" s="19">
        <f t="shared" si="193"/>
        <v>0</v>
      </c>
      <c r="G999" s="19">
        <f t="shared" si="194"/>
        <v>0</v>
      </c>
      <c r="H999" s="18">
        <f t="shared" si="195"/>
        <v>0</v>
      </c>
      <c r="I999" s="18">
        <f t="shared" si="196"/>
        <v>0</v>
      </c>
      <c r="J999" s="18">
        <f t="shared" si="196"/>
        <v>0</v>
      </c>
      <c r="K999" s="18">
        <f t="shared" si="197"/>
        <v>0</v>
      </c>
    </row>
    <row r="1000" spans="1:11" x14ac:dyDescent="0.25">
      <c r="A1000" s="2" t="s">
        <v>406</v>
      </c>
      <c r="B1000" s="2">
        <v>13389</v>
      </c>
      <c r="C1000" s="17">
        <v>0.2</v>
      </c>
      <c r="D1000" s="17">
        <v>0.2</v>
      </c>
      <c r="E1000" s="18">
        <v>0</v>
      </c>
      <c r="F1000" s="19">
        <f t="shared" si="193"/>
        <v>0</v>
      </c>
      <c r="G1000" s="19">
        <f t="shared" si="194"/>
        <v>0</v>
      </c>
      <c r="H1000" s="18">
        <f t="shared" si="195"/>
        <v>0</v>
      </c>
      <c r="I1000" s="18">
        <f t="shared" si="196"/>
        <v>0</v>
      </c>
      <c r="J1000" s="18">
        <f t="shared" si="196"/>
        <v>0</v>
      </c>
      <c r="K1000" s="18">
        <f t="shared" si="197"/>
        <v>0</v>
      </c>
    </row>
    <row r="1001" spans="1:11" x14ac:dyDescent="0.25">
      <c r="A1001" s="2" t="s">
        <v>407</v>
      </c>
      <c r="B1001" s="2">
        <v>1345101</v>
      </c>
      <c r="C1001" s="17">
        <v>0.25</v>
      </c>
      <c r="D1001" s="17">
        <v>0.25</v>
      </c>
      <c r="E1001" s="18">
        <v>0</v>
      </c>
      <c r="F1001" s="19">
        <f t="shared" si="193"/>
        <v>0</v>
      </c>
      <c r="G1001" s="19">
        <f t="shared" si="194"/>
        <v>0</v>
      </c>
      <c r="H1001" s="18">
        <f t="shared" si="195"/>
        <v>0</v>
      </c>
      <c r="I1001" s="18">
        <f t="shared" si="196"/>
        <v>0</v>
      </c>
      <c r="J1001" s="18">
        <f t="shared" si="196"/>
        <v>0</v>
      </c>
      <c r="K1001" s="18">
        <f t="shared" si="197"/>
        <v>0</v>
      </c>
    </row>
    <row r="1002" spans="1:11" x14ac:dyDescent="0.25">
      <c r="A1002" s="2" t="s">
        <v>408</v>
      </c>
      <c r="B1002" s="2">
        <v>13451</v>
      </c>
      <c r="C1002" s="17">
        <v>0.2</v>
      </c>
      <c r="D1002" s="17">
        <v>0.2</v>
      </c>
      <c r="E1002" s="18">
        <v>0</v>
      </c>
      <c r="F1002" s="19">
        <f t="shared" si="193"/>
        <v>0</v>
      </c>
      <c r="G1002" s="19">
        <f t="shared" si="194"/>
        <v>0</v>
      </c>
      <c r="H1002" s="18">
        <f t="shared" si="195"/>
        <v>0</v>
      </c>
      <c r="I1002" s="18">
        <f t="shared" si="196"/>
        <v>0</v>
      </c>
      <c r="J1002" s="18">
        <f t="shared" si="196"/>
        <v>0</v>
      </c>
      <c r="K1002" s="18">
        <f t="shared" si="197"/>
        <v>0</v>
      </c>
    </row>
    <row r="1003" spans="1:11" x14ac:dyDescent="0.25">
      <c r="A1003" s="2" t="s">
        <v>409</v>
      </c>
      <c r="B1003" s="2">
        <v>1345201</v>
      </c>
      <c r="C1003" s="17">
        <v>0.17630000000000001</v>
      </c>
      <c r="D1003" s="17">
        <v>0.19439999999999999</v>
      </c>
      <c r="E1003" s="18">
        <v>0</v>
      </c>
      <c r="F1003" s="19">
        <f t="shared" si="193"/>
        <v>0</v>
      </c>
      <c r="G1003" s="19">
        <f t="shared" si="194"/>
        <v>0</v>
      </c>
      <c r="H1003" s="18">
        <f t="shared" si="195"/>
        <v>0</v>
      </c>
      <c r="I1003" s="18">
        <f t="shared" si="196"/>
        <v>0</v>
      </c>
      <c r="J1003" s="18">
        <f t="shared" si="196"/>
        <v>0</v>
      </c>
      <c r="K1003" s="18">
        <f t="shared" si="197"/>
        <v>0</v>
      </c>
    </row>
    <row r="1004" spans="1:11" x14ac:dyDescent="0.25">
      <c r="A1004" s="2" t="s">
        <v>410</v>
      </c>
      <c r="B1004" s="2">
        <v>1345202</v>
      </c>
      <c r="C1004" s="17">
        <v>0.18970000000000001</v>
      </c>
      <c r="D1004" s="17">
        <v>0.20269999999999999</v>
      </c>
      <c r="E1004" s="18">
        <v>0</v>
      </c>
      <c r="F1004" s="19">
        <f t="shared" si="193"/>
        <v>0</v>
      </c>
      <c r="G1004" s="19">
        <f t="shared" si="194"/>
        <v>0</v>
      </c>
      <c r="H1004" s="18">
        <f t="shared" si="195"/>
        <v>0</v>
      </c>
      <c r="I1004" s="18">
        <f t="shared" si="196"/>
        <v>0</v>
      </c>
      <c r="J1004" s="18">
        <f t="shared" si="196"/>
        <v>0</v>
      </c>
      <c r="K1004" s="18">
        <f t="shared" si="197"/>
        <v>0</v>
      </c>
    </row>
    <row r="1005" spans="1:11" x14ac:dyDescent="0.25">
      <c r="A1005" s="2" t="s">
        <v>411</v>
      </c>
      <c r="B1005" s="2">
        <v>13452</v>
      </c>
      <c r="C1005" s="17">
        <v>9.4799999999999995E-2</v>
      </c>
      <c r="D1005" s="17">
        <v>9.2899999999999996E-2</v>
      </c>
      <c r="E1005" s="18">
        <v>0</v>
      </c>
      <c r="F1005" s="19">
        <f t="shared" ref="F1005:F1043" si="198">E1005*C1005/12</f>
        <v>0</v>
      </c>
      <c r="G1005" s="19">
        <f t="shared" si="194"/>
        <v>0</v>
      </c>
      <c r="H1005" s="18">
        <f t="shared" si="195"/>
        <v>0</v>
      </c>
      <c r="I1005" s="18">
        <f t="shared" si="196"/>
        <v>0</v>
      </c>
      <c r="J1005" s="18">
        <f t="shared" si="196"/>
        <v>0</v>
      </c>
      <c r="K1005" s="18">
        <f t="shared" si="197"/>
        <v>0</v>
      </c>
    </row>
    <row r="1006" spans="1:11" x14ac:dyDescent="0.25">
      <c r="A1006" s="2" t="s">
        <v>412</v>
      </c>
      <c r="B1006" s="2">
        <v>1345301</v>
      </c>
      <c r="C1006" s="17">
        <v>0.1</v>
      </c>
      <c r="D1006" s="17">
        <v>0.1</v>
      </c>
      <c r="E1006" s="18">
        <v>0</v>
      </c>
      <c r="F1006" s="19">
        <f t="shared" si="198"/>
        <v>0</v>
      </c>
      <c r="G1006" s="19">
        <f t="shared" si="194"/>
        <v>0</v>
      </c>
      <c r="H1006" s="18">
        <f t="shared" si="195"/>
        <v>0</v>
      </c>
      <c r="I1006" s="18">
        <f t="shared" si="196"/>
        <v>0</v>
      </c>
      <c r="J1006" s="18">
        <f t="shared" si="196"/>
        <v>0</v>
      </c>
      <c r="K1006" s="18">
        <f t="shared" si="197"/>
        <v>0</v>
      </c>
    </row>
    <row r="1007" spans="1:11" x14ac:dyDescent="0.25">
      <c r="A1007" s="2" t="s">
        <v>413</v>
      </c>
      <c r="B1007" s="2">
        <v>13453</v>
      </c>
      <c r="C1007" s="17">
        <v>0.04</v>
      </c>
      <c r="D1007" s="17">
        <v>0.04</v>
      </c>
      <c r="E1007" s="18">
        <v>0</v>
      </c>
      <c r="F1007" s="19">
        <f t="shared" si="198"/>
        <v>0</v>
      </c>
      <c r="G1007" s="19">
        <f t="shared" si="194"/>
        <v>0</v>
      </c>
      <c r="H1007" s="18">
        <f t="shared" si="195"/>
        <v>0</v>
      </c>
      <c r="I1007" s="18">
        <f t="shared" si="196"/>
        <v>0</v>
      </c>
      <c r="J1007" s="18">
        <f t="shared" si="196"/>
        <v>0</v>
      </c>
      <c r="K1007" s="18">
        <f t="shared" si="197"/>
        <v>0</v>
      </c>
    </row>
    <row r="1008" spans="1:11" x14ac:dyDescent="0.25">
      <c r="A1008" s="2" t="s">
        <v>414</v>
      </c>
      <c r="B1008" s="2">
        <v>1351101</v>
      </c>
      <c r="C1008" s="17">
        <v>0.25</v>
      </c>
      <c r="D1008" s="17">
        <v>0.25</v>
      </c>
      <c r="E1008" s="18">
        <v>0</v>
      </c>
      <c r="F1008" s="19">
        <f t="shared" si="198"/>
        <v>0</v>
      </c>
      <c r="G1008" s="19">
        <f t="shared" si="194"/>
        <v>0</v>
      </c>
      <c r="H1008" s="18">
        <f t="shared" si="195"/>
        <v>0</v>
      </c>
      <c r="I1008" s="18">
        <f t="shared" si="196"/>
        <v>0</v>
      </c>
      <c r="J1008" s="18">
        <f t="shared" si="196"/>
        <v>0</v>
      </c>
      <c r="K1008" s="18">
        <f t="shared" si="197"/>
        <v>0</v>
      </c>
    </row>
    <row r="1009" spans="1:11" x14ac:dyDescent="0.25">
      <c r="A1009" s="2" t="s">
        <v>415</v>
      </c>
      <c r="B1009" s="2">
        <v>13511</v>
      </c>
      <c r="C1009" s="17">
        <v>0.2</v>
      </c>
      <c r="D1009" s="17">
        <v>0.2</v>
      </c>
      <c r="E1009" s="18">
        <v>0</v>
      </c>
      <c r="F1009" s="19">
        <f t="shared" si="198"/>
        <v>0</v>
      </c>
      <c r="G1009" s="19">
        <f t="shared" si="194"/>
        <v>0</v>
      </c>
      <c r="H1009" s="18">
        <f t="shared" si="195"/>
        <v>0</v>
      </c>
      <c r="I1009" s="18">
        <f t="shared" si="196"/>
        <v>0</v>
      </c>
      <c r="J1009" s="18">
        <f t="shared" si="196"/>
        <v>0</v>
      </c>
      <c r="K1009" s="18">
        <f t="shared" si="197"/>
        <v>0</v>
      </c>
    </row>
    <row r="1010" spans="1:11" x14ac:dyDescent="0.25">
      <c r="A1010" s="2" t="s">
        <v>416</v>
      </c>
      <c r="B1010" s="2">
        <v>1351201</v>
      </c>
      <c r="C1010" s="17">
        <v>0.17630000000000001</v>
      </c>
      <c r="D1010" s="17">
        <v>0.19439999999999999</v>
      </c>
      <c r="E1010" s="18">
        <v>0</v>
      </c>
      <c r="F1010" s="19">
        <f t="shared" si="198"/>
        <v>0</v>
      </c>
      <c r="G1010" s="19">
        <f t="shared" si="194"/>
        <v>0</v>
      </c>
      <c r="H1010" s="18">
        <f t="shared" si="195"/>
        <v>0</v>
      </c>
      <c r="I1010" s="18">
        <f t="shared" si="196"/>
        <v>0</v>
      </c>
      <c r="J1010" s="18">
        <f t="shared" si="196"/>
        <v>0</v>
      </c>
      <c r="K1010" s="18">
        <f t="shared" si="197"/>
        <v>0</v>
      </c>
    </row>
    <row r="1011" spans="1:11" x14ac:dyDescent="0.25">
      <c r="A1011" s="2" t="s">
        <v>417</v>
      </c>
      <c r="B1011" s="2">
        <v>1351202</v>
      </c>
      <c r="C1011" s="17">
        <v>0.18970000000000001</v>
      </c>
      <c r="D1011" s="17">
        <v>0.20269999999999999</v>
      </c>
      <c r="E1011" s="18">
        <v>0</v>
      </c>
      <c r="F1011" s="19">
        <f t="shared" si="198"/>
        <v>0</v>
      </c>
      <c r="G1011" s="19">
        <f t="shared" si="194"/>
        <v>0</v>
      </c>
      <c r="H1011" s="18">
        <f t="shared" si="195"/>
        <v>0</v>
      </c>
      <c r="I1011" s="18">
        <f t="shared" si="196"/>
        <v>0</v>
      </c>
      <c r="J1011" s="18">
        <f t="shared" si="196"/>
        <v>0</v>
      </c>
      <c r="K1011" s="18">
        <f t="shared" si="197"/>
        <v>0</v>
      </c>
    </row>
    <row r="1012" spans="1:11" x14ac:dyDescent="0.25">
      <c r="A1012" s="2" t="s">
        <v>418</v>
      </c>
      <c r="B1012" s="2">
        <v>13512</v>
      </c>
      <c r="C1012" s="17">
        <v>9.4799999999999995E-2</v>
      </c>
      <c r="D1012" s="17">
        <v>9.2899999999999996E-2</v>
      </c>
      <c r="E1012" s="18">
        <v>0</v>
      </c>
      <c r="F1012" s="19">
        <f t="shared" si="198"/>
        <v>0</v>
      </c>
      <c r="G1012" s="19">
        <f t="shared" si="194"/>
        <v>0</v>
      </c>
      <c r="H1012" s="18">
        <f t="shared" si="195"/>
        <v>0</v>
      </c>
      <c r="I1012" s="18">
        <f t="shared" si="196"/>
        <v>0</v>
      </c>
      <c r="J1012" s="18">
        <f t="shared" si="196"/>
        <v>0</v>
      </c>
      <c r="K1012" s="18">
        <f t="shared" si="197"/>
        <v>0</v>
      </c>
    </row>
    <row r="1013" spans="1:11" x14ac:dyDescent="0.25">
      <c r="A1013" s="2" t="s">
        <v>419</v>
      </c>
      <c r="B1013" s="2">
        <v>13512</v>
      </c>
      <c r="C1013" s="17">
        <v>9.4799999999999995E-2</v>
      </c>
      <c r="D1013" s="17">
        <v>9.2899999999999996E-2</v>
      </c>
      <c r="E1013" s="18">
        <v>0</v>
      </c>
      <c r="F1013" s="19">
        <f t="shared" si="198"/>
        <v>0</v>
      </c>
      <c r="G1013" s="19">
        <f t="shared" si="194"/>
        <v>0</v>
      </c>
      <c r="H1013" s="18">
        <f t="shared" si="195"/>
        <v>0</v>
      </c>
      <c r="I1013" s="18">
        <f t="shared" si="196"/>
        <v>0</v>
      </c>
      <c r="J1013" s="18">
        <f t="shared" si="196"/>
        <v>0</v>
      </c>
      <c r="K1013" s="18">
        <f t="shared" si="197"/>
        <v>0</v>
      </c>
    </row>
    <row r="1014" spans="1:11" x14ac:dyDescent="0.25">
      <c r="A1014" s="2" t="s">
        <v>420</v>
      </c>
      <c r="B1014" s="2">
        <v>1351301</v>
      </c>
      <c r="C1014" s="17">
        <v>0.1</v>
      </c>
      <c r="D1014" s="17">
        <v>0.1</v>
      </c>
      <c r="E1014" s="18">
        <v>0</v>
      </c>
      <c r="F1014" s="19">
        <f t="shared" si="198"/>
        <v>0</v>
      </c>
      <c r="G1014" s="19">
        <f t="shared" si="194"/>
        <v>0</v>
      </c>
      <c r="H1014" s="18">
        <f t="shared" si="195"/>
        <v>0</v>
      </c>
      <c r="I1014" s="18">
        <f t="shared" si="196"/>
        <v>0</v>
      </c>
      <c r="J1014" s="18">
        <f t="shared" si="196"/>
        <v>0</v>
      </c>
      <c r="K1014" s="18">
        <f t="shared" si="197"/>
        <v>0</v>
      </c>
    </row>
    <row r="1015" spans="1:11" x14ac:dyDescent="0.25">
      <c r="A1015" s="2" t="s">
        <v>421</v>
      </c>
      <c r="B1015" s="2">
        <v>13513</v>
      </c>
      <c r="C1015" s="17">
        <v>0.04</v>
      </c>
      <c r="D1015" s="17">
        <v>0.04</v>
      </c>
      <c r="E1015" s="18">
        <v>0</v>
      </c>
      <c r="F1015" s="19">
        <f t="shared" si="198"/>
        <v>0</v>
      </c>
      <c r="G1015" s="19">
        <f t="shared" si="194"/>
        <v>0</v>
      </c>
      <c r="H1015" s="18">
        <f t="shared" si="195"/>
        <v>0</v>
      </c>
      <c r="I1015" s="18">
        <f t="shared" si="196"/>
        <v>0</v>
      </c>
      <c r="J1015" s="18">
        <f t="shared" si="196"/>
        <v>0</v>
      </c>
      <c r="K1015" s="18">
        <f t="shared" si="197"/>
        <v>0</v>
      </c>
    </row>
    <row r="1016" spans="1:11" x14ac:dyDescent="0.25">
      <c r="A1016" s="2" t="s">
        <v>422</v>
      </c>
      <c r="B1016" s="2">
        <v>1363101</v>
      </c>
      <c r="C1016" s="17">
        <v>0.25</v>
      </c>
      <c r="D1016" s="17">
        <v>0.25</v>
      </c>
      <c r="E1016" s="18">
        <v>0</v>
      </c>
      <c r="F1016" s="19">
        <f t="shared" si="198"/>
        <v>0</v>
      </c>
      <c r="G1016" s="19">
        <f t="shared" si="194"/>
        <v>0</v>
      </c>
      <c r="H1016" s="18">
        <f t="shared" si="195"/>
        <v>0</v>
      </c>
      <c r="I1016" s="18">
        <f t="shared" si="196"/>
        <v>0</v>
      </c>
      <c r="J1016" s="18">
        <f t="shared" si="196"/>
        <v>0</v>
      </c>
      <c r="K1016" s="18">
        <f t="shared" si="197"/>
        <v>0</v>
      </c>
    </row>
    <row r="1017" spans="1:11" x14ac:dyDescent="0.25">
      <c r="A1017" s="2" t="s">
        <v>423</v>
      </c>
      <c r="B1017" s="2">
        <v>1363102</v>
      </c>
      <c r="C1017" s="17">
        <v>0.2</v>
      </c>
      <c r="D1017" s="17">
        <v>0.2</v>
      </c>
      <c r="E1017" s="18">
        <v>0</v>
      </c>
      <c r="F1017" s="19">
        <f t="shared" si="198"/>
        <v>0</v>
      </c>
      <c r="G1017" s="19">
        <f t="shared" si="194"/>
        <v>0</v>
      </c>
      <c r="H1017" s="18">
        <f t="shared" si="195"/>
        <v>0</v>
      </c>
      <c r="I1017" s="18">
        <f t="shared" si="196"/>
        <v>0</v>
      </c>
      <c r="J1017" s="18">
        <f t="shared" si="196"/>
        <v>0</v>
      </c>
      <c r="K1017" s="18">
        <f t="shared" si="197"/>
        <v>0</v>
      </c>
    </row>
    <row r="1018" spans="1:11" x14ac:dyDescent="0.25">
      <c r="A1018" s="2" t="s">
        <v>424</v>
      </c>
      <c r="B1018" s="2">
        <v>13631</v>
      </c>
      <c r="C1018" s="17">
        <v>0.2</v>
      </c>
      <c r="D1018" s="17">
        <v>0.2</v>
      </c>
      <c r="E1018" s="18">
        <v>0</v>
      </c>
      <c r="F1018" s="19">
        <f t="shared" si="198"/>
        <v>0</v>
      </c>
      <c r="G1018" s="19">
        <f t="shared" si="194"/>
        <v>0</v>
      </c>
      <c r="H1018" s="18">
        <f t="shared" si="195"/>
        <v>0</v>
      </c>
      <c r="I1018" s="18">
        <f t="shared" si="196"/>
        <v>0</v>
      </c>
      <c r="J1018" s="18">
        <f t="shared" si="196"/>
        <v>0</v>
      </c>
      <c r="K1018" s="18">
        <f t="shared" si="197"/>
        <v>0</v>
      </c>
    </row>
    <row r="1019" spans="1:11" x14ac:dyDescent="0.25">
      <c r="A1019" s="2" t="s">
        <v>425</v>
      </c>
      <c r="B1019" s="2">
        <v>1363201</v>
      </c>
      <c r="C1019" s="17">
        <v>0.17630000000000001</v>
      </c>
      <c r="D1019" s="17">
        <v>0.19439999999999999</v>
      </c>
      <c r="E1019" s="18">
        <v>0</v>
      </c>
      <c r="F1019" s="19">
        <f t="shared" si="198"/>
        <v>0</v>
      </c>
      <c r="G1019" s="19">
        <f t="shared" si="194"/>
        <v>0</v>
      </c>
      <c r="H1019" s="18">
        <f t="shared" si="195"/>
        <v>0</v>
      </c>
      <c r="I1019" s="18">
        <f t="shared" si="196"/>
        <v>0</v>
      </c>
      <c r="J1019" s="18">
        <f t="shared" si="196"/>
        <v>0</v>
      </c>
      <c r="K1019" s="18">
        <f t="shared" si="197"/>
        <v>0</v>
      </c>
    </row>
    <row r="1020" spans="1:11" x14ac:dyDescent="0.25">
      <c r="A1020" s="2" t="s">
        <v>426</v>
      </c>
      <c r="B1020" s="2">
        <v>1363202</v>
      </c>
      <c r="C1020" s="17">
        <v>0.18970000000000001</v>
      </c>
      <c r="D1020" s="17">
        <v>0.20269999999999999</v>
      </c>
      <c r="E1020" s="18">
        <v>0</v>
      </c>
      <c r="F1020" s="19">
        <f t="shared" si="198"/>
        <v>0</v>
      </c>
      <c r="G1020" s="19">
        <f t="shared" si="194"/>
        <v>0</v>
      </c>
      <c r="H1020" s="18">
        <f t="shared" si="195"/>
        <v>0</v>
      </c>
      <c r="I1020" s="18">
        <f t="shared" si="196"/>
        <v>0</v>
      </c>
      <c r="J1020" s="18">
        <f t="shared" si="196"/>
        <v>0</v>
      </c>
      <c r="K1020" s="18">
        <f t="shared" si="197"/>
        <v>0</v>
      </c>
    </row>
    <row r="1021" spans="1:11" x14ac:dyDescent="0.25">
      <c r="A1021" s="2" t="s">
        <v>427</v>
      </c>
      <c r="B1021" s="2">
        <v>1363204</v>
      </c>
      <c r="C1021" s="17">
        <v>0.17630000000000001</v>
      </c>
      <c r="D1021" s="17">
        <v>0.20610000000000001</v>
      </c>
      <c r="E1021" s="18">
        <v>0</v>
      </c>
      <c r="F1021" s="19">
        <f t="shared" si="198"/>
        <v>0</v>
      </c>
      <c r="G1021" s="19">
        <f t="shared" si="194"/>
        <v>0</v>
      </c>
      <c r="H1021" s="18">
        <f t="shared" si="195"/>
        <v>0</v>
      </c>
      <c r="I1021" s="18">
        <f t="shared" si="196"/>
        <v>0</v>
      </c>
      <c r="J1021" s="18">
        <f t="shared" si="196"/>
        <v>0</v>
      </c>
      <c r="K1021" s="18">
        <f t="shared" si="197"/>
        <v>0</v>
      </c>
    </row>
    <row r="1022" spans="1:11" x14ac:dyDescent="0.25">
      <c r="A1022" s="2" t="s">
        <v>428</v>
      </c>
      <c r="B1022" s="2">
        <v>1363205</v>
      </c>
      <c r="C1022" s="17">
        <v>0.18970000000000001</v>
      </c>
      <c r="D1022" s="17">
        <v>0.20610000000000001</v>
      </c>
      <c r="E1022" s="18">
        <v>0</v>
      </c>
      <c r="F1022" s="19">
        <f t="shared" si="198"/>
        <v>0</v>
      </c>
      <c r="G1022" s="19">
        <f t="shared" si="194"/>
        <v>0</v>
      </c>
      <c r="H1022" s="18">
        <f t="shared" si="195"/>
        <v>0</v>
      </c>
      <c r="I1022" s="18">
        <f t="shared" si="196"/>
        <v>0</v>
      </c>
      <c r="J1022" s="18">
        <f t="shared" si="196"/>
        <v>0</v>
      </c>
      <c r="K1022" s="18">
        <f t="shared" si="197"/>
        <v>0</v>
      </c>
    </row>
    <row r="1023" spans="1:11" x14ac:dyDescent="0.25">
      <c r="A1023" s="2" t="s">
        <v>429</v>
      </c>
      <c r="B1023" s="2">
        <v>1363206</v>
      </c>
      <c r="C1023" s="17">
        <v>6.6699999999999995E-2</v>
      </c>
      <c r="D1023" s="17">
        <v>6.6699999999999995E-2</v>
      </c>
      <c r="E1023" s="18">
        <v>0</v>
      </c>
      <c r="F1023" s="19">
        <f t="shared" si="198"/>
        <v>0</v>
      </c>
      <c r="G1023" s="19">
        <f t="shared" si="194"/>
        <v>0</v>
      </c>
      <c r="H1023" s="18">
        <f t="shared" si="195"/>
        <v>0</v>
      </c>
      <c r="I1023" s="18">
        <f t="shared" si="196"/>
        <v>0</v>
      </c>
      <c r="J1023" s="18">
        <f t="shared" si="196"/>
        <v>0</v>
      </c>
      <c r="K1023" s="18">
        <f t="shared" si="197"/>
        <v>0</v>
      </c>
    </row>
    <row r="1024" spans="1:11" x14ac:dyDescent="0.25">
      <c r="A1024" s="2" t="s">
        <v>430</v>
      </c>
      <c r="B1024" s="2">
        <v>1363206</v>
      </c>
      <c r="C1024" s="17">
        <v>6.6699999999999995E-2</v>
      </c>
      <c r="D1024" s="17">
        <v>6.6699999999999995E-2</v>
      </c>
      <c r="E1024" s="18">
        <v>0</v>
      </c>
      <c r="F1024" s="19">
        <f t="shared" si="198"/>
        <v>0</v>
      </c>
      <c r="G1024" s="19">
        <f t="shared" si="194"/>
        <v>0</v>
      </c>
      <c r="H1024" s="18">
        <f t="shared" si="195"/>
        <v>0</v>
      </c>
      <c r="I1024" s="18">
        <f t="shared" si="196"/>
        <v>0</v>
      </c>
      <c r="J1024" s="18">
        <f t="shared" si="196"/>
        <v>0</v>
      </c>
      <c r="K1024" s="18">
        <f t="shared" si="197"/>
        <v>0</v>
      </c>
    </row>
    <row r="1025" spans="1:11" x14ac:dyDescent="0.25">
      <c r="A1025" s="2" t="s">
        <v>431</v>
      </c>
      <c r="B1025" s="2">
        <v>13632</v>
      </c>
      <c r="C1025" s="17">
        <v>9.4799999999999995E-2</v>
      </c>
      <c r="D1025" s="17">
        <v>9.2899999999999996E-2</v>
      </c>
      <c r="E1025" s="18">
        <v>0</v>
      </c>
      <c r="F1025" s="19">
        <f t="shared" si="198"/>
        <v>0</v>
      </c>
      <c r="G1025" s="19">
        <f t="shared" si="194"/>
        <v>0</v>
      </c>
      <c r="H1025" s="18">
        <f t="shared" si="195"/>
        <v>0</v>
      </c>
      <c r="I1025" s="18">
        <f t="shared" si="196"/>
        <v>0</v>
      </c>
      <c r="J1025" s="18">
        <f t="shared" si="196"/>
        <v>0</v>
      </c>
      <c r="K1025" s="18">
        <f t="shared" si="197"/>
        <v>0</v>
      </c>
    </row>
    <row r="1026" spans="1:11" x14ac:dyDescent="0.25">
      <c r="A1026" s="2" t="s">
        <v>432</v>
      </c>
      <c r="B1026" s="2">
        <v>1363301</v>
      </c>
      <c r="C1026" s="17">
        <v>0.1</v>
      </c>
      <c r="D1026" s="17">
        <v>0.1</v>
      </c>
      <c r="E1026" s="18">
        <v>0</v>
      </c>
      <c r="F1026" s="19">
        <f t="shared" si="198"/>
        <v>0</v>
      </c>
      <c r="G1026" s="19">
        <f t="shared" ref="G1026:G1043" si="199">+E1026*D1026/12</f>
        <v>0</v>
      </c>
      <c r="H1026" s="18">
        <f t="shared" ref="H1026:H1043" si="200">+G1026-F1026</f>
        <v>0</v>
      </c>
      <c r="I1026" s="18">
        <f t="shared" ref="I1026:J1043" si="201">+F1026*12</f>
        <v>0</v>
      </c>
      <c r="J1026" s="18">
        <f t="shared" si="201"/>
        <v>0</v>
      </c>
      <c r="K1026" s="18">
        <f t="shared" ref="K1026:K1043" si="202">+J1026-I1026</f>
        <v>0</v>
      </c>
    </row>
    <row r="1027" spans="1:11" x14ac:dyDescent="0.25">
      <c r="A1027" s="2" t="s">
        <v>433</v>
      </c>
      <c r="B1027" s="2">
        <v>1363302</v>
      </c>
      <c r="C1027" s="17">
        <v>0</v>
      </c>
      <c r="D1027" s="17">
        <v>0</v>
      </c>
      <c r="E1027" s="18">
        <v>0</v>
      </c>
      <c r="F1027" s="19">
        <f t="shared" si="198"/>
        <v>0</v>
      </c>
      <c r="G1027" s="19">
        <f t="shared" si="199"/>
        <v>0</v>
      </c>
      <c r="H1027" s="18">
        <f t="shared" si="200"/>
        <v>0</v>
      </c>
      <c r="I1027" s="18">
        <f t="shared" si="201"/>
        <v>0</v>
      </c>
      <c r="J1027" s="18">
        <f t="shared" si="201"/>
        <v>0</v>
      </c>
      <c r="K1027" s="18">
        <f t="shared" si="202"/>
        <v>0</v>
      </c>
    </row>
    <row r="1028" spans="1:11" x14ac:dyDescent="0.25">
      <c r="A1028" s="2" t="s">
        <v>434</v>
      </c>
      <c r="B1028" s="2">
        <v>1363303</v>
      </c>
      <c r="C1028" s="17">
        <v>6.6699999999999995E-2</v>
      </c>
      <c r="D1028" s="17">
        <v>6.6699999999999995E-2</v>
      </c>
      <c r="E1028" s="18">
        <v>0</v>
      </c>
      <c r="F1028" s="19">
        <f t="shared" si="198"/>
        <v>0</v>
      </c>
      <c r="G1028" s="19">
        <f t="shared" si="199"/>
        <v>0</v>
      </c>
      <c r="H1028" s="18">
        <f t="shared" si="200"/>
        <v>0</v>
      </c>
      <c r="I1028" s="18">
        <f t="shared" si="201"/>
        <v>0</v>
      </c>
      <c r="J1028" s="18">
        <f t="shared" si="201"/>
        <v>0</v>
      </c>
      <c r="K1028" s="18">
        <f t="shared" si="202"/>
        <v>0</v>
      </c>
    </row>
    <row r="1029" spans="1:11" x14ac:dyDescent="0.25">
      <c r="A1029" s="2" t="s">
        <v>435</v>
      </c>
      <c r="B1029" s="2">
        <v>1363303</v>
      </c>
      <c r="C1029" s="17">
        <v>6.6699999999999995E-2</v>
      </c>
      <c r="D1029" s="17">
        <v>6.6699999999999995E-2</v>
      </c>
      <c r="E1029" s="18">
        <v>0</v>
      </c>
      <c r="F1029" s="19">
        <f t="shared" si="198"/>
        <v>0</v>
      </c>
      <c r="G1029" s="19">
        <f t="shared" si="199"/>
        <v>0</v>
      </c>
      <c r="H1029" s="18">
        <f t="shared" si="200"/>
        <v>0</v>
      </c>
      <c r="I1029" s="18">
        <f t="shared" si="201"/>
        <v>0</v>
      </c>
      <c r="J1029" s="18">
        <f t="shared" si="201"/>
        <v>0</v>
      </c>
      <c r="K1029" s="18">
        <f t="shared" si="202"/>
        <v>0</v>
      </c>
    </row>
    <row r="1030" spans="1:11" x14ac:dyDescent="0.25">
      <c r="A1030" s="2" t="s">
        <v>436</v>
      </c>
      <c r="B1030" s="2">
        <v>13633</v>
      </c>
      <c r="C1030" s="17">
        <v>0.04</v>
      </c>
      <c r="D1030" s="17">
        <v>0.04</v>
      </c>
      <c r="E1030" s="18">
        <v>0</v>
      </c>
      <c r="F1030" s="19">
        <f t="shared" si="198"/>
        <v>0</v>
      </c>
      <c r="G1030" s="19">
        <f t="shared" si="199"/>
        <v>0</v>
      </c>
      <c r="H1030" s="18">
        <f t="shared" si="200"/>
        <v>0</v>
      </c>
      <c r="I1030" s="18">
        <f t="shared" si="201"/>
        <v>0</v>
      </c>
      <c r="J1030" s="18">
        <f t="shared" si="201"/>
        <v>0</v>
      </c>
      <c r="K1030" s="18">
        <f t="shared" si="202"/>
        <v>0</v>
      </c>
    </row>
    <row r="1031" spans="1:11" x14ac:dyDescent="0.25">
      <c r="A1031" s="2" t="s">
        <v>437</v>
      </c>
      <c r="B1031" s="2">
        <v>137011</v>
      </c>
      <c r="C1031" s="17">
        <v>7.1300000000000002E-2</v>
      </c>
      <c r="D1031" s="17">
        <v>7.3200000000000001E-2</v>
      </c>
      <c r="E1031" s="18">
        <v>0</v>
      </c>
      <c r="F1031" s="19">
        <f t="shared" si="198"/>
        <v>0</v>
      </c>
      <c r="G1031" s="19">
        <f t="shared" si="199"/>
        <v>0</v>
      </c>
      <c r="H1031" s="18">
        <f t="shared" si="200"/>
        <v>0</v>
      </c>
      <c r="I1031" s="18">
        <f t="shared" si="201"/>
        <v>0</v>
      </c>
      <c r="J1031" s="18">
        <f t="shared" si="201"/>
        <v>0</v>
      </c>
      <c r="K1031" s="18">
        <f t="shared" si="202"/>
        <v>0</v>
      </c>
    </row>
    <row r="1032" spans="1:11" x14ac:dyDescent="0.25">
      <c r="A1032" s="2" t="s">
        <v>438</v>
      </c>
      <c r="B1032" s="2">
        <v>1397101</v>
      </c>
      <c r="C1032" s="17">
        <v>0.25</v>
      </c>
      <c r="D1032" s="17">
        <v>0.25</v>
      </c>
      <c r="E1032" s="18">
        <v>0</v>
      </c>
      <c r="F1032" s="19">
        <f t="shared" si="198"/>
        <v>0</v>
      </c>
      <c r="G1032" s="19">
        <f t="shared" si="199"/>
        <v>0</v>
      </c>
      <c r="H1032" s="18">
        <f t="shared" si="200"/>
        <v>0</v>
      </c>
      <c r="I1032" s="18">
        <f t="shared" si="201"/>
        <v>0</v>
      </c>
      <c r="J1032" s="18">
        <f t="shared" si="201"/>
        <v>0</v>
      </c>
      <c r="K1032" s="18">
        <f t="shared" si="202"/>
        <v>0</v>
      </c>
    </row>
    <row r="1033" spans="1:11" x14ac:dyDescent="0.25">
      <c r="A1033" s="2" t="s">
        <v>439</v>
      </c>
      <c r="B1033" s="2">
        <v>13971</v>
      </c>
      <c r="C1033" s="17">
        <v>0.2</v>
      </c>
      <c r="D1033" s="17">
        <v>0.2</v>
      </c>
      <c r="E1033" s="18">
        <v>0</v>
      </c>
      <c r="F1033" s="19">
        <f t="shared" si="198"/>
        <v>0</v>
      </c>
      <c r="G1033" s="19">
        <f t="shared" si="199"/>
        <v>0</v>
      </c>
      <c r="H1033" s="18">
        <f t="shared" si="200"/>
        <v>0</v>
      </c>
      <c r="I1033" s="18">
        <f t="shared" si="201"/>
        <v>0</v>
      </c>
      <c r="J1033" s="18">
        <f t="shared" si="201"/>
        <v>0</v>
      </c>
      <c r="K1033" s="18">
        <f t="shared" si="202"/>
        <v>0</v>
      </c>
    </row>
    <row r="1034" spans="1:11" x14ac:dyDescent="0.25">
      <c r="A1034" s="2" t="s">
        <v>440</v>
      </c>
      <c r="B1034" s="2">
        <v>13971</v>
      </c>
      <c r="C1034" s="17">
        <v>0.2</v>
      </c>
      <c r="D1034" s="17">
        <v>0.2</v>
      </c>
      <c r="E1034" s="18">
        <v>0</v>
      </c>
      <c r="F1034" s="19">
        <f t="shared" si="198"/>
        <v>0</v>
      </c>
      <c r="G1034" s="19">
        <f t="shared" si="199"/>
        <v>0</v>
      </c>
      <c r="H1034" s="18">
        <f t="shared" si="200"/>
        <v>0</v>
      </c>
      <c r="I1034" s="18">
        <f t="shared" si="201"/>
        <v>0</v>
      </c>
      <c r="J1034" s="18">
        <f t="shared" si="201"/>
        <v>0</v>
      </c>
      <c r="K1034" s="18">
        <f t="shared" si="202"/>
        <v>0</v>
      </c>
    </row>
    <row r="1035" spans="1:11" x14ac:dyDescent="0.25">
      <c r="A1035" s="2" t="s">
        <v>441</v>
      </c>
      <c r="B1035" s="2">
        <v>1397201</v>
      </c>
      <c r="C1035" s="17">
        <v>0.17630000000000001</v>
      </c>
      <c r="D1035" s="17">
        <v>0.19439999999999999</v>
      </c>
      <c r="E1035" s="18">
        <v>0</v>
      </c>
      <c r="F1035" s="19">
        <f t="shared" si="198"/>
        <v>0</v>
      </c>
      <c r="G1035" s="19">
        <f t="shared" si="199"/>
        <v>0</v>
      </c>
      <c r="H1035" s="18">
        <f t="shared" si="200"/>
        <v>0</v>
      </c>
      <c r="I1035" s="18">
        <f t="shared" si="201"/>
        <v>0</v>
      </c>
      <c r="J1035" s="18">
        <f t="shared" si="201"/>
        <v>0</v>
      </c>
      <c r="K1035" s="18">
        <f t="shared" si="202"/>
        <v>0</v>
      </c>
    </row>
    <row r="1036" spans="1:11" x14ac:dyDescent="0.25">
      <c r="A1036" s="2" t="s">
        <v>442</v>
      </c>
      <c r="B1036" s="2">
        <v>1397201</v>
      </c>
      <c r="C1036" s="17">
        <v>0.17630000000000001</v>
      </c>
      <c r="D1036" s="17">
        <v>0.19439999999999999</v>
      </c>
      <c r="E1036" s="18">
        <v>0</v>
      </c>
      <c r="F1036" s="19">
        <f t="shared" si="198"/>
        <v>0</v>
      </c>
      <c r="G1036" s="19">
        <f t="shared" si="199"/>
        <v>0</v>
      </c>
      <c r="H1036" s="18">
        <f t="shared" si="200"/>
        <v>0</v>
      </c>
      <c r="I1036" s="18">
        <f t="shared" si="201"/>
        <v>0</v>
      </c>
      <c r="J1036" s="18">
        <f t="shared" si="201"/>
        <v>0</v>
      </c>
      <c r="K1036" s="18">
        <f t="shared" si="202"/>
        <v>0</v>
      </c>
    </row>
    <row r="1037" spans="1:11" x14ac:dyDescent="0.25">
      <c r="A1037" s="2" t="s">
        <v>443</v>
      </c>
      <c r="B1037" s="2">
        <v>1397202</v>
      </c>
      <c r="C1037" s="17">
        <v>0.18970000000000001</v>
      </c>
      <c r="D1037" s="17">
        <v>0.20269999999999999</v>
      </c>
      <c r="E1037" s="18">
        <v>0</v>
      </c>
      <c r="F1037" s="19">
        <f t="shared" si="198"/>
        <v>0</v>
      </c>
      <c r="G1037" s="19">
        <f t="shared" si="199"/>
        <v>0</v>
      </c>
      <c r="H1037" s="18">
        <f t="shared" si="200"/>
        <v>0</v>
      </c>
      <c r="I1037" s="18">
        <f t="shared" si="201"/>
        <v>0</v>
      </c>
      <c r="J1037" s="18">
        <f t="shared" si="201"/>
        <v>0</v>
      </c>
      <c r="K1037" s="18">
        <f t="shared" si="202"/>
        <v>0</v>
      </c>
    </row>
    <row r="1038" spans="1:11" x14ac:dyDescent="0.25">
      <c r="A1038" s="2" t="s">
        <v>444</v>
      </c>
      <c r="B1038" s="2">
        <v>1397202</v>
      </c>
      <c r="C1038" s="17">
        <v>0.18970000000000001</v>
      </c>
      <c r="D1038" s="17">
        <v>0.20269999999999999</v>
      </c>
      <c r="E1038" s="18">
        <v>0</v>
      </c>
      <c r="F1038" s="19">
        <f t="shared" si="198"/>
        <v>0</v>
      </c>
      <c r="G1038" s="19">
        <f t="shared" si="199"/>
        <v>0</v>
      </c>
      <c r="H1038" s="18">
        <f t="shared" si="200"/>
        <v>0</v>
      </c>
      <c r="I1038" s="18">
        <f t="shared" si="201"/>
        <v>0</v>
      </c>
      <c r="J1038" s="18">
        <f t="shared" si="201"/>
        <v>0</v>
      </c>
      <c r="K1038" s="18">
        <f t="shared" si="202"/>
        <v>0</v>
      </c>
    </row>
    <row r="1039" spans="1:11" x14ac:dyDescent="0.25">
      <c r="A1039" s="2" t="s">
        <v>445</v>
      </c>
      <c r="B1039" s="2">
        <v>13972</v>
      </c>
      <c r="C1039" s="17">
        <v>9.4799999999999995E-2</v>
      </c>
      <c r="D1039" s="17">
        <v>9.2899999999999996E-2</v>
      </c>
      <c r="E1039" s="18">
        <v>0</v>
      </c>
      <c r="F1039" s="19">
        <f t="shared" si="198"/>
        <v>0</v>
      </c>
      <c r="G1039" s="19">
        <f t="shared" si="199"/>
        <v>0</v>
      </c>
      <c r="H1039" s="18">
        <f t="shared" si="200"/>
        <v>0</v>
      </c>
      <c r="I1039" s="18">
        <f t="shared" si="201"/>
        <v>0</v>
      </c>
      <c r="J1039" s="18">
        <f t="shared" si="201"/>
        <v>0</v>
      </c>
      <c r="K1039" s="18">
        <f t="shared" si="202"/>
        <v>0</v>
      </c>
    </row>
    <row r="1040" spans="1:11" x14ac:dyDescent="0.25">
      <c r="A1040" s="2" t="s">
        <v>446</v>
      </c>
      <c r="B1040" s="2">
        <v>13972</v>
      </c>
      <c r="C1040" s="17">
        <v>9.4799999999999995E-2</v>
      </c>
      <c r="D1040" s="17">
        <v>9.2899999999999996E-2</v>
      </c>
      <c r="E1040" s="18">
        <v>0</v>
      </c>
      <c r="F1040" s="19">
        <f t="shared" si="198"/>
        <v>0</v>
      </c>
      <c r="G1040" s="19">
        <f t="shared" si="199"/>
        <v>0</v>
      </c>
      <c r="H1040" s="18">
        <f t="shared" si="200"/>
        <v>0</v>
      </c>
      <c r="I1040" s="18">
        <f t="shared" si="201"/>
        <v>0</v>
      </c>
      <c r="J1040" s="18">
        <f t="shared" si="201"/>
        <v>0</v>
      </c>
      <c r="K1040" s="18">
        <f t="shared" si="202"/>
        <v>0</v>
      </c>
    </row>
    <row r="1041" spans="1:11" x14ac:dyDescent="0.25">
      <c r="A1041" s="2" t="s">
        <v>447</v>
      </c>
      <c r="B1041" s="2">
        <v>1397301</v>
      </c>
      <c r="C1041" s="17">
        <v>0.1</v>
      </c>
      <c r="D1041" s="17">
        <v>0.1</v>
      </c>
      <c r="E1041" s="18">
        <v>0</v>
      </c>
      <c r="F1041" s="19">
        <f t="shared" si="198"/>
        <v>0</v>
      </c>
      <c r="G1041" s="19">
        <f t="shared" si="199"/>
        <v>0</v>
      </c>
      <c r="H1041" s="18">
        <f t="shared" si="200"/>
        <v>0</v>
      </c>
      <c r="I1041" s="18">
        <f t="shared" si="201"/>
        <v>0</v>
      </c>
      <c r="J1041" s="18">
        <f t="shared" si="201"/>
        <v>0</v>
      </c>
      <c r="K1041" s="18">
        <f t="shared" si="202"/>
        <v>0</v>
      </c>
    </row>
    <row r="1042" spans="1:11" x14ac:dyDescent="0.25">
      <c r="A1042" s="2" t="s">
        <v>448</v>
      </c>
      <c r="B1042" s="2">
        <v>13973</v>
      </c>
      <c r="C1042" s="17">
        <v>0.04</v>
      </c>
      <c r="D1042" s="17">
        <v>0.04</v>
      </c>
      <c r="E1042" s="18">
        <v>0</v>
      </c>
      <c r="F1042" s="19">
        <f t="shared" si="198"/>
        <v>0</v>
      </c>
      <c r="G1042" s="19">
        <f t="shared" si="199"/>
        <v>0</v>
      </c>
      <c r="H1042" s="18">
        <f t="shared" si="200"/>
        <v>0</v>
      </c>
      <c r="I1042" s="18">
        <f t="shared" si="201"/>
        <v>0</v>
      </c>
      <c r="J1042" s="18">
        <f t="shared" si="201"/>
        <v>0</v>
      </c>
      <c r="K1042" s="18">
        <f t="shared" si="202"/>
        <v>0</v>
      </c>
    </row>
    <row r="1043" spans="1:11" x14ac:dyDescent="0.25">
      <c r="A1043" s="2" t="s">
        <v>449</v>
      </c>
      <c r="B1043" s="2">
        <v>13973</v>
      </c>
      <c r="C1043" s="17">
        <v>0.04</v>
      </c>
      <c r="D1043" s="17">
        <v>0.04</v>
      </c>
      <c r="E1043" s="18">
        <v>0</v>
      </c>
      <c r="F1043" s="19">
        <f t="shared" si="198"/>
        <v>0</v>
      </c>
      <c r="G1043" s="19">
        <f t="shared" si="199"/>
        <v>0</v>
      </c>
      <c r="H1043" s="18">
        <f t="shared" si="200"/>
        <v>0</v>
      </c>
      <c r="I1043" s="18">
        <f t="shared" si="201"/>
        <v>0</v>
      </c>
      <c r="J1043" s="18">
        <f t="shared" si="201"/>
        <v>0</v>
      </c>
      <c r="K1043" s="18">
        <f t="shared" si="202"/>
        <v>0</v>
      </c>
    </row>
    <row r="1044" spans="1:11" x14ac:dyDescent="0.25">
      <c r="A1044" s="7" t="s">
        <v>450</v>
      </c>
      <c r="C1044" s="17"/>
      <c r="D1044" s="17"/>
      <c r="E1044" s="20">
        <f>SUBTOTAL(9,E834:E1043)</f>
        <v>0</v>
      </c>
      <c r="F1044" s="20">
        <f t="shared" ref="F1044:K1044" si="203">SUBTOTAL(9,F834:F1043)</f>
        <v>0</v>
      </c>
      <c r="G1044" s="20">
        <f t="shared" si="203"/>
        <v>0</v>
      </c>
      <c r="H1044" s="20">
        <f t="shared" si="203"/>
        <v>0</v>
      </c>
      <c r="I1044" s="20">
        <f t="shared" si="203"/>
        <v>0</v>
      </c>
      <c r="J1044" s="20">
        <f t="shared" si="203"/>
        <v>0</v>
      </c>
      <c r="K1044" s="20">
        <f t="shared" si="203"/>
        <v>0</v>
      </c>
    </row>
    <row r="1045" spans="1:11" x14ac:dyDescent="0.25">
      <c r="C1045" s="17"/>
      <c r="D1045" s="17"/>
      <c r="E1045" s="18"/>
      <c r="F1045" s="19"/>
      <c r="G1045" s="19"/>
      <c r="H1045" s="18"/>
      <c r="I1045" s="18"/>
      <c r="J1045" s="18"/>
      <c r="K1045" s="18"/>
    </row>
    <row r="1046" spans="1:11" x14ac:dyDescent="0.25">
      <c r="C1046" s="17"/>
      <c r="D1046" s="17"/>
      <c r="E1046" s="26"/>
      <c r="I1046" s="26"/>
      <c r="J1046" s="26"/>
      <c r="K1046" s="26"/>
    </row>
    <row r="1047" spans="1:11" x14ac:dyDescent="0.25">
      <c r="A1047" s="7" t="s">
        <v>1077</v>
      </c>
      <c r="C1047" s="17"/>
      <c r="D1047" s="17"/>
      <c r="E1047" s="26"/>
      <c r="I1047" s="26"/>
      <c r="J1047" s="26"/>
      <c r="K1047" s="26"/>
    </row>
    <row r="1048" spans="1:11" x14ac:dyDescent="0.25">
      <c r="A1048" s="2" t="s">
        <v>1078</v>
      </c>
      <c r="B1048" s="2">
        <v>130100</v>
      </c>
      <c r="C1048" s="17">
        <v>0</v>
      </c>
      <c r="D1048" s="17">
        <v>0</v>
      </c>
      <c r="E1048" s="18">
        <v>39116.89</v>
      </c>
      <c r="F1048" s="19">
        <f>E1048*C1048/12</f>
        <v>0</v>
      </c>
      <c r="G1048" s="19">
        <f>+E1048*D1048/12</f>
        <v>0</v>
      </c>
      <c r="H1048" s="18">
        <f>+G1048-F1048</f>
        <v>0</v>
      </c>
      <c r="I1048" s="18">
        <f t="shared" ref="I1048:J1063" si="204">+F1048*12</f>
        <v>0</v>
      </c>
      <c r="J1048" s="18">
        <f t="shared" si="204"/>
        <v>0</v>
      </c>
      <c r="K1048" s="18">
        <f>+J1048-I1048</f>
        <v>0</v>
      </c>
    </row>
    <row r="1049" spans="1:11" x14ac:dyDescent="0.25">
      <c r="A1049" s="2" t="s">
        <v>1079</v>
      </c>
      <c r="B1049" s="2">
        <v>130100</v>
      </c>
      <c r="C1049" s="17">
        <v>0</v>
      </c>
      <c r="D1049" s="17">
        <v>0</v>
      </c>
      <c r="E1049" s="18">
        <v>5338.69</v>
      </c>
      <c r="F1049" s="19">
        <f>E1049*C1049/12</f>
        <v>0</v>
      </c>
      <c r="G1049" s="19">
        <f>+E1049*D1049/12</f>
        <v>0</v>
      </c>
      <c r="H1049" s="18">
        <f>+G1049-F1049</f>
        <v>0</v>
      </c>
      <c r="I1049" s="18">
        <f t="shared" si="204"/>
        <v>0</v>
      </c>
      <c r="J1049" s="18">
        <f t="shared" si="204"/>
        <v>0</v>
      </c>
      <c r="K1049" s="18">
        <f>+J1049-I1049</f>
        <v>0</v>
      </c>
    </row>
    <row r="1050" spans="1:11" x14ac:dyDescent="0.25">
      <c r="A1050" s="2" t="s">
        <v>1080</v>
      </c>
      <c r="B1050" s="2">
        <v>131707</v>
      </c>
      <c r="C1050" s="17">
        <v>0</v>
      </c>
      <c r="D1050" s="17">
        <v>0</v>
      </c>
      <c r="E1050" s="18">
        <v>27525813.500000004</v>
      </c>
      <c r="F1050" s="19">
        <f t="shared" ref="F1050:F1113" si="205">E1050*C1050/12</f>
        <v>0</v>
      </c>
      <c r="G1050" s="19">
        <f t="shared" ref="G1050:G1056" si="206">+F1050</f>
        <v>0</v>
      </c>
      <c r="H1050" s="18">
        <f t="shared" ref="H1050:H1087" si="207">+G1050-F1050</f>
        <v>0</v>
      </c>
      <c r="I1050" s="18">
        <f t="shared" si="204"/>
        <v>0</v>
      </c>
      <c r="J1050" s="18">
        <f t="shared" si="204"/>
        <v>0</v>
      </c>
      <c r="K1050" s="18">
        <f t="shared" ref="K1050:K1087" si="208">+J1050-I1050</f>
        <v>0</v>
      </c>
    </row>
    <row r="1051" spans="1:11" x14ac:dyDescent="0.25">
      <c r="A1051" s="2" t="s">
        <v>1081</v>
      </c>
      <c r="B1051" s="2">
        <v>131708</v>
      </c>
      <c r="C1051" s="17">
        <v>0</v>
      </c>
      <c r="D1051" s="17">
        <v>0</v>
      </c>
      <c r="E1051" s="18">
        <v>117811343.70999999</v>
      </c>
      <c r="F1051" s="19">
        <f t="shared" si="205"/>
        <v>0</v>
      </c>
      <c r="G1051" s="19">
        <f t="shared" si="206"/>
        <v>0</v>
      </c>
      <c r="H1051" s="18">
        <f t="shared" si="207"/>
        <v>0</v>
      </c>
      <c r="I1051" s="18">
        <f t="shared" si="204"/>
        <v>0</v>
      </c>
      <c r="J1051" s="18">
        <f t="shared" si="204"/>
        <v>0</v>
      </c>
      <c r="K1051" s="18">
        <f t="shared" si="208"/>
        <v>0</v>
      </c>
    </row>
    <row r="1052" spans="1:11" x14ac:dyDescent="0.25">
      <c r="A1052" s="2" t="s">
        <v>1082</v>
      </c>
      <c r="B1052" s="2">
        <v>133707</v>
      </c>
      <c r="C1052" s="17">
        <v>0</v>
      </c>
      <c r="D1052" s="17">
        <v>0</v>
      </c>
      <c r="E1052" s="18">
        <v>863913.15</v>
      </c>
      <c r="F1052" s="19">
        <f t="shared" si="205"/>
        <v>0</v>
      </c>
      <c r="G1052" s="19">
        <f t="shared" si="206"/>
        <v>0</v>
      </c>
      <c r="H1052" s="18">
        <f t="shared" si="207"/>
        <v>0</v>
      </c>
      <c r="I1052" s="18">
        <f t="shared" si="204"/>
        <v>0</v>
      </c>
      <c r="J1052" s="18">
        <f t="shared" si="204"/>
        <v>0</v>
      </c>
      <c r="K1052" s="18">
        <f t="shared" si="208"/>
        <v>0</v>
      </c>
    </row>
    <row r="1053" spans="1:11" x14ac:dyDescent="0.25">
      <c r="A1053" s="2" t="s">
        <v>1083</v>
      </c>
      <c r="B1053" s="2">
        <v>133813</v>
      </c>
      <c r="C1053" s="17">
        <v>0</v>
      </c>
      <c r="D1053" s="17">
        <v>0</v>
      </c>
      <c r="E1053" s="18">
        <v>0</v>
      </c>
      <c r="F1053" s="19">
        <f t="shared" si="205"/>
        <v>0</v>
      </c>
      <c r="G1053" s="19">
        <f t="shared" si="206"/>
        <v>0</v>
      </c>
      <c r="H1053" s="18">
        <f t="shared" si="207"/>
        <v>0</v>
      </c>
      <c r="I1053" s="18">
        <f t="shared" si="204"/>
        <v>0</v>
      </c>
      <c r="J1053" s="18">
        <f t="shared" si="204"/>
        <v>0</v>
      </c>
      <c r="K1053" s="18">
        <f t="shared" si="208"/>
        <v>0</v>
      </c>
    </row>
    <row r="1054" spans="1:11" x14ac:dyDescent="0.25">
      <c r="A1054" s="2" t="s">
        <v>1084</v>
      </c>
      <c r="B1054" s="2">
        <v>134707</v>
      </c>
      <c r="C1054" s="17">
        <v>0</v>
      </c>
      <c r="D1054" s="17">
        <v>0</v>
      </c>
      <c r="E1054" s="18">
        <v>620113.93000000005</v>
      </c>
      <c r="F1054" s="19">
        <f t="shared" si="205"/>
        <v>0</v>
      </c>
      <c r="G1054" s="19">
        <f t="shared" si="206"/>
        <v>0</v>
      </c>
      <c r="H1054" s="18">
        <f t="shared" si="207"/>
        <v>0</v>
      </c>
      <c r="I1054" s="18">
        <f t="shared" si="204"/>
        <v>0</v>
      </c>
      <c r="J1054" s="18">
        <f t="shared" si="204"/>
        <v>0</v>
      </c>
      <c r="K1054" s="18">
        <f t="shared" si="208"/>
        <v>0</v>
      </c>
    </row>
    <row r="1055" spans="1:11" x14ac:dyDescent="0.25">
      <c r="A1055" s="2" t="s">
        <v>1085</v>
      </c>
      <c r="B1055" s="2">
        <v>135915</v>
      </c>
      <c r="C1055" s="17">
        <v>0</v>
      </c>
      <c r="D1055" s="17">
        <v>0</v>
      </c>
      <c r="E1055" s="18">
        <v>549191.99</v>
      </c>
      <c r="F1055" s="19">
        <f t="shared" si="205"/>
        <v>0</v>
      </c>
      <c r="G1055" s="19">
        <f t="shared" si="206"/>
        <v>0</v>
      </c>
      <c r="H1055" s="18">
        <f t="shared" si="207"/>
        <v>0</v>
      </c>
      <c r="I1055" s="18">
        <f t="shared" si="204"/>
        <v>0</v>
      </c>
      <c r="J1055" s="18">
        <f t="shared" si="204"/>
        <v>0</v>
      </c>
      <c r="K1055" s="18">
        <f t="shared" si="208"/>
        <v>0</v>
      </c>
    </row>
    <row r="1056" spans="1:11" x14ac:dyDescent="0.25">
      <c r="A1056" s="2" t="s">
        <v>1086</v>
      </c>
      <c r="B1056" s="2">
        <v>135917</v>
      </c>
      <c r="C1056" s="17">
        <v>0</v>
      </c>
      <c r="D1056" s="17">
        <v>0</v>
      </c>
      <c r="E1056" s="18">
        <v>209720.26</v>
      </c>
      <c r="F1056" s="19">
        <f t="shared" si="205"/>
        <v>0</v>
      </c>
      <c r="G1056" s="19">
        <f t="shared" si="206"/>
        <v>0</v>
      </c>
      <c r="H1056" s="18">
        <f t="shared" si="207"/>
        <v>0</v>
      </c>
      <c r="I1056" s="18">
        <f t="shared" si="204"/>
        <v>0</v>
      </c>
      <c r="J1056" s="18">
        <f t="shared" si="204"/>
        <v>0</v>
      </c>
      <c r="K1056" s="18">
        <f t="shared" si="208"/>
        <v>0</v>
      </c>
    </row>
    <row r="1057" spans="1:11" x14ac:dyDescent="0.25">
      <c r="A1057" s="2" t="s">
        <v>1087</v>
      </c>
      <c r="B1057" s="2">
        <v>137405</v>
      </c>
      <c r="C1057" s="17">
        <v>0</v>
      </c>
      <c r="D1057" s="17">
        <v>0</v>
      </c>
      <c r="E1057" s="18">
        <v>538597.44999999995</v>
      </c>
      <c r="F1057" s="19">
        <f t="shared" si="205"/>
        <v>0</v>
      </c>
      <c r="G1057" s="19">
        <f>+F1057</f>
        <v>0</v>
      </c>
      <c r="H1057" s="18">
        <f t="shared" si="207"/>
        <v>0</v>
      </c>
      <c r="I1057" s="18">
        <f t="shared" si="204"/>
        <v>0</v>
      </c>
      <c r="J1057" s="18">
        <f t="shared" si="204"/>
        <v>0</v>
      </c>
      <c r="K1057" s="18">
        <f t="shared" si="208"/>
        <v>0</v>
      </c>
    </row>
    <row r="1058" spans="1:11" x14ac:dyDescent="0.25">
      <c r="A1058" s="2" t="s">
        <v>1088</v>
      </c>
      <c r="B1058" s="2">
        <v>137407</v>
      </c>
      <c r="C1058" s="17">
        <v>0</v>
      </c>
      <c r="D1058" s="17">
        <v>0</v>
      </c>
      <c r="E1058" s="18">
        <v>0</v>
      </c>
      <c r="F1058" s="19">
        <f t="shared" si="205"/>
        <v>0</v>
      </c>
      <c r="G1058" s="19">
        <f>+F1058</f>
        <v>0</v>
      </c>
      <c r="H1058" s="18">
        <f t="shared" si="207"/>
        <v>0</v>
      </c>
      <c r="I1058" s="18">
        <f t="shared" si="204"/>
        <v>0</v>
      </c>
      <c r="J1058" s="18">
        <f t="shared" si="204"/>
        <v>0</v>
      </c>
      <c r="K1058" s="18">
        <f t="shared" si="208"/>
        <v>0</v>
      </c>
    </row>
    <row r="1059" spans="1:11" x14ac:dyDescent="0.25">
      <c r="A1059" s="2" t="s">
        <v>1089</v>
      </c>
      <c r="B1059" s="2">
        <v>131020</v>
      </c>
      <c r="C1059" s="17">
        <v>0</v>
      </c>
      <c r="D1059" s="17">
        <v>0</v>
      </c>
      <c r="E1059" s="18">
        <v>823156.57000000007</v>
      </c>
      <c r="F1059" s="19">
        <f t="shared" si="205"/>
        <v>0</v>
      </c>
      <c r="G1059" s="19">
        <f t="shared" ref="G1059:G1088" si="209">+E1059*D1059/12</f>
        <v>0</v>
      </c>
      <c r="H1059" s="18">
        <f t="shared" si="207"/>
        <v>0</v>
      </c>
      <c r="I1059" s="18">
        <f t="shared" si="204"/>
        <v>0</v>
      </c>
      <c r="J1059" s="18">
        <f t="shared" si="204"/>
        <v>0</v>
      </c>
      <c r="K1059" s="18">
        <f t="shared" si="208"/>
        <v>0</v>
      </c>
    </row>
    <row r="1060" spans="1:11" x14ac:dyDescent="0.25">
      <c r="A1060" s="2" t="s">
        <v>1090</v>
      </c>
      <c r="B1060" s="2">
        <v>131020</v>
      </c>
      <c r="C1060" s="17">
        <v>0</v>
      </c>
      <c r="D1060" s="17">
        <v>0</v>
      </c>
      <c r="E1060" s="18">
        <v>2021653.17</v>
      </c>
      <c r="F1060" s="19">
        <f t="shared" si="205"/>
        <v>0</v>
      </c>
      <c r="G1060" s="19">
        <f t="shared" si="209"/>
        <v>0</v>
      </c>
      <c r="H1060" s="18">
        <f t="shared" si="207"/>
        <v>0</v>
      </c>
      <c r="I1060" s="18">
        <f t="shared" si="204"/>
        <v>0</v>
      </c>
      <c r="J1060" s="18">
        <f t="shared" si="204"/>
        <v>0</v>
      </c>
      <c r="K1060" s="18">
        <f t="shared" si="208"/>
        <v>0</v>
      </c>
    </row>
    <row r="1061" spans="1:11" x14ac:dyDescent="0.25">
      <c r="A1061" s="2" t="s">
        <v>1091</v>
      </c>
      <c r="B1061" s="2">
        <v>131020</v>
      </c>
      <c r="C1061" s="17">
        <v>0</v>
      </c>
      <c r="D1061" s="17">
        <v>0</v>
      </c>
      <c r="E1061" s="18">
        <v>0</v>
      </c>
      <c r="F1061" s="19">
        <f t="shared" si="205"/>
        <v>0</v>
      </c>
      <c r="G1061" s="19">
        <f t="shared" si="209"/>
        <v>0</v>
      </c>
      <c r="H1061" s="18">
        <f t="shared" si="207"/>
        <v>0</v>
      </c>
      <c r="I1061" s="18">
        <f t="shared" si="204"/>
        <v>0</v>
      </c>
      <c r="J1061" s="18">
        <f t="shared" si="204"/>
        <v>0</v>
      </c>
      <c r="K1061" s="18">
        <f t="shared" si="208"/>
        <v>0</v>
      </c>
    </row>
    <row r="1062" spans="1:11" x14ac:dyDescent="0.25">
      <c r="A1062" s="2" t="s">
        <v>1092</v>
      </c>
      <c r="B1062" s="2">
        <v>131020</v>
      </c>
      <c r="C1062" s="17">
        <v>0</v>
      </c>
      <c r="D1062" s="17">
        <v>0</v>
      </c>
      <c r="E1062" s="18">
        <v>350578.45</v>
      </c>
      <c r="F1062" s="19">
        <f t="shared" si="205"/>
        <v>0</v>
      </c>
      <c r="G1062" s="19">
        <f t="shared" si="209"/>
        <v>0</v>
      </c>
      <c r="H1062" s="18">
        <f t="shared" si="207"/>
        <v>0</v>
      </c>
      <c r="I1062" s="18">
        <f t="shared" si="204"/>
        <v>0</v>
      </c>
      <c r="J1062" s="18">
        <f t="shared" si="204"/>
        <v>0</v>
      </c>
      <c r="K1062" s="18">
        <f t="shared" si="208"/>
        <v>0</v>
      </c>
    </row>
    <row r="1063" spans="1:11" x14ac:dyDescent="0.25">
      <c r="A1063" s="2" t="s">
        <v>1093</v>
      </c>
      <c r="B1063" s="2">
        <v>131020</v>
      </c>
      <c r="C1063" s="17">
        <v>0</v>
      </c>
      <c r="D1063" s="17">
        <v>0</v>
      </c>
      <c r="E1063" s="18">
        <v>344521.58</v>
      </c>
      <c r="F1063" s="19">
        <f t="shared" si="205"/>
        <v>0</v>
      </c>
      <c r="G1063" s="19">
        <f t="shared" si="209"/>
        <v>0</v>
      </c>
      <c r="H1063" s="18">
        <f t="shared" si="207"/>
        <v>0</v>
      </c>
      <c r="I1063" s="18">
        <f t="shared" si="204"/>
        <v>0</v>
      </c>
      <c r="J1063" s="18">
        <f t="shared" si="204"/>
        <v>0</v>
      </c>
      <c r="K1063" s="18">
        <f t="shared" si="208"/>
        <v>0</v>
      </c>
    </row>
    <row r="1064" spans="1:11" x14ac:dyDescent="0.25">
      <c r="A1064" s="2" t="s">
        <v>1094</v>
      </c>
      <c r="B1064" s="2">
        <v>131020</v>
      </c>
      <c r="C1064" s="17">
        <v>0</v>
      </c>
      <c r="D1064" s="17">
        <v>0</v>
      </c>
      <c r="E1064" s="18">
        <v>20860407.999999996</v>
      </c>
      <c r="F1064" s="19">
        <f t="shared" si="205"/>
        <v>0</v>
      </c>
      <c r="G1064" s="19">
        <f t="shared" si="209"/>
        <v>0</v>
      </c>
      <c r="H1064" s="18">
        <f t="shared" si="207"/>
        <v>0</v>
      </c>
      <c r="I1064" s="18">
        <f t="shared" ref="I1064:J1092" si="210">+F1064*12</f>
        <v>0</v>
      </c>
      <c r="J1064" s="18">
        <f t="shared" si="210"/>
        <v>0</v>
      </c>
      <c r="K1064" s="18">
        <f t="shared" si="208"/>
        <v>0</v>
      </c>
    </row>
    <row r="1065" spans="1:11" x14ac:dyDescent="0.25">
      <c r="A1065" s="2" t="s">
        <v>1095</v>
      </c>
      <c r="B1065" s="2">
        <v>131020</v>
      </c>
      <c r="C1065" s="17">
        <v>0</v>
      </c>
      <c r="D1065" s="17">
        <v>0</v>
      </c>
      <c r="E1065" s="18">
        <v>0</v>
      </c>
      <c r="F1065" s="19">
        <f t="shared" si="205"/>
        <v>0</v>
      </c>
      <c r="G1065" s="19">
        <f t="shared" si="209"/>
        <v>0</v>
      </c>
      <c r="H1065" s="18">
        <f t="shared" si="207"/>
        <v>0</v>
      </c>
      <c r="I1065" s="18">
        <f t="shared" si="210"/>
        <v>0</v>
      </c>
      <c r="J1065" s="18">
        <f t="shared" si="210"/>
        <v>0</v>
      </c>
      <c r="K1065" s="18">
        <f t="shared" si="208"/>
        <v>0</v>
      </c>
    </row>
    <row r="1066" spans="1:11" x14ac:dyDescent="0.25">
      <c r="A1066" s="2" t="s">
        <v>1096</v>
      </c>
      <c r="B1066" s="2">
        <v>131020</v>
      </c>
      <c r="C1066" s="17">
        <v>0</v>
      </c>
      <c r="D1066" s="17">
        <v>0</v>
      </c>
      <c r="E1066" s="18">
        <v>521000.43</v>
      </c>
      <c r="F1066" s="19">
        <f t="shared" si="205"/>
        <v>0</v>
      </c>
      <c r="G1066" s="19">
        <f t="shared" si="209"/>
        <v>0</v>
      </c>
      <c r="H1066" s="18">
        <f t="shared" si="207"/>
        <v>0</v>
      </c>
      <c r="I1066" s="18">
        <f t="shared" si="210"/>
        <v>0</v>
      </c>
      <c r="J1066" s="18">
        <f t="shared" si="210"/>
        <v>0</v>
      </c>
      <c r="K1066" s="18">
        <f t="shared" si="208"/>
        <v>0</v>
      </c>
    </row>
    <row r="1067" spans="1:11" x14ac:dyDescent="0.25">
      <c r="A1067" s="2" t="s">
        <v>1097</v>
      </c>
      <c r="B1067" s="2">
        <v>131020</v>
      </c>
      <c r="C1067" s="17">
        <v>0</v>
      </c>
      <c r="D1067" s="17">
        <v>0</v>
      </c>
      <c r="E1067" s="18">
        <v>0</v>
      </c>
      <c r="F1067" s="19">
        <f t="shared" si="205"/>
        <v>0</v>
      </c>
      <c r="G1067" s="19">
        <f t="shared" si="209"/>
        <v>0</v>
      </c>
      <c r="H1067" s="18">
        <f t="shared" si="207"/>
        <v>0</v>
      </c>
      <c r="I1067" s="18">
        <f t="shared" si="210"/>
        <v>0</v>
      </c>
      <c r="J1067" s="18">
        <f t="shared" si="210"/>
        <v>0</v>
      </c>
      <c r="K1067" s="18">
        <f t="shared" si="208"/>
        <v>0</v>
      </c>
    </row>
    <row r="1068" spans="1:11" x14ac:dyDescent="0.25">
      <c r="A1068" s="2" t="s">
        <v>1098</v>
      </c>
      <c r="B1068" s="2">
        <v>131020</v>
      </c>
      <c r="C1068" s="17">
        <v>0</v>
      </c>
      <c r="D1068" s="17">
        <v>0</v>
      </c>
      <c r="E1068" s="18">
        <v>0</v>
      </c>
      <c r="F1068" s="19">
        <f t="shared" si="205"/>
        <v>0</v>
      </c>
      <c r="G1068" s="19">
        <f t="shared" si="209"/>
        <v>0</v>
      </c>
      <c r="H1068" s="18">
        <f t="shared" si="207"/>
        <v>0</v>
      </c>
      <c r="I1068" s="18">
        <f t="shared" si="210"/>
        <v>0</v>
      </c>
      <c r="J1068" s="18">
        <f t="shared" si="210"/>
        <v>0</v>
      </c>
      <c r="K1068" s="18">
        <f t="shared" si="208"/>
        <v>0</v>
      </c>
    </row>
    <row r="1069" spans="1:11" x14ac:dyDescent="0.25">
      <c r="A1069" s="2" t="s">
        <v>1099</v>
      </c>
      <c r="B1069" s="2">
        <v>131020</v>
      </c>
      <c r="C1069" s="17">
        <v>0</v>
      </c>
      <c r="D1069" s="17">
        <v>0</v>
      </c>
      <c r="E1069" s="18">
        <v>0</v>
      </c>
      <c r="F1069" s="19">
        <f t="shared" si="205"/>
        <v>0</v>
      </c>
      <c r="G1069" s="19">
        <f t="shared" si="209"/>
        <v>0</v>
      </c>
      <c r="H1069" s="18">
        <f t="shared" si="207"/>
        <v>0</v>
      </c>
      <c r="I1069" s="18">
        <f t="shared" si="210"/>
        <v>0</v>
      </c>
      <c r="J1069" s="18">
        <f t="shared" si="210"/>
        <v>0</v>
      </c>
      <c r="K1069" s="18">
        <f t="shared" si="208"/>
        <v>0</v>
      </c>
    </row>
    <row r="1070" spans="1:11" x14ac:dyDescent="0.25">
      <c r="A1070" s="2" t="s">
        <v>1100</v>
      </c>
      <c r="B1070" s="2">
        <v>131020</v>
      </c>
      <c r="C1070" s="17">
        <v>0</v>
      </c>
      <c r="D1070" s="17">
        <v>0</v>
      </c>
      <c r="E1070" s="18">
        <v>6841.16</v>
      </c>
      <c r="F1070" s="19">
        <f t="shared" si="205"/>
        <v>0</v>
      </c>
      <c r="G1070" s="19">
        <f t="shared" si="209"/>
        <v>0</v>
      </c>
      <c r="H1070" s="18">
        <f t="shared" si="207"/>
        <v>0</v>
      </c>
      <c r="I1070" s="18">
        <f t="shared" si="210"/>
        <v>0</v>
      </c>
      <c r="J1070" s="18">
        <f t="shared" si="210"/>
        <v>0</v>
      </c>
      <c r="K1070" s="18">
        <f t="shared" si="208"/>
        <v>0</v>
      </c>
    </row>
    <row r="1071" spans="1:11" x14ac:dyDescent="0.25">
      <c r="A1071" s="2" t="s">
        <v>1101</v>
      </c>
      <c r="B1071" s="2">
        <v>131020</v>
      </c>
      <c r="C1071" s="17">
        <v>0</v>
      </c>
      <c r="D1071" s="17">
        <v>0</v>
      </c>
      <c r="E1071" s="18">
        <v>1210262.5599999998</v>
      </c>
      <c r="F1071" s="19">
        <f t="shared" si="205"/>
        <v>0</v>
      </c>
      <c r="G1071" s="19">
        <f t="shared" si="209"/>
        <v>0</v>
      </c>
      <c r="H1071" s="18">
        <f t="shared" si="207"/>
        <v>0</v>
      </c>
      <c r="I1071" s="18">
        <f t="shared" si="210"/>
        <v>0</v>
      </c>
      <c r="J1071" s="18">
        <f t="shared" si="210"/>
        <v>0</v>
      </c>
      <c r="K1071" s="18">
        <f t="shared" si="208"/>
        <v>0</v>
      </c>
    </row>
    <row r="1072" spans="1:11" x14ac:dyDescent="0.25">
      <c r="A1072" s="2" t="s">
        <v>1102</v>
      </c>
      <c r="B1072" s="2">
        <v>131020</v>
      </c>
      <c r="C1072" s="17">
        <v>0</v>
      </c>
      <c r="D1072" s="17">
        <v>0</v>
      </c>
      <c r="E1072" s="18">
        <v>18561.93</v>
      </c>
      <c r="F1072" s="19">
        <f t="shared" si="205"/>
        <v>0</v>
      </c>
      <c r="G1072" s="19">
        <f t="shared" si="209"/>
        <v>0</v>
      </c>
      <c r="H1072" s="18">
        <f t="shared" si="207"/>
        <v>0</v>
      </c>
      <c r="I1072" s="18">
        <f t="shared" si="210"/>
        <v>0</v>
      </c>
      <c r="J1072" s="18">
        <f t="shared" si="210"/>
        <v>0</v>
      </c>
      <c r="K1072" s="18">
        <f t="shared" si="208"/>
        <v>0</v>
      </c>
    </row>
    <row r="1073" spans="1:11" x14ac:dyDescent="0.25">
      <c r="A1073" s="2" t="s">
        <v>1103</v>
      </c>
      <c r="B1073" s="2">
        <v>131020</v>
      </c>
      <c r="C1073" s="17">
        <v>0</v>
      </c>
      <c r="D1073" s="17">
        <v>0</v>
      </c>
      <c r="E1073" s="18">
        <v>547326.99</v>
      </c>
      <c r="F1073" s="19">
        <f t="shared" si="205"/>
        <v>0</v>
      </c>
      <c r="G1073" s="19">
        <f t="shared" si="209"/>
        <v>0</v>
      </c>
      <c r="H1073" s="18">
        <f t="shared" si="207"/>
        <v>0</v>
      </c>
      <c r="I1073" s="18">
        <f t="shared" si="210"/>
        <v>0</v>
      </c>
      <c r="J1073" s="18">
        <f t="shared" si="210"/>
        <v>0</v>
      </c>
      <c r="K1073" s="18">
        <f t="shared" si="208"/>
        <v>0</v>
      </c>
    </row>
    <row r="1074" spans="1:11" x14ac:dyDescent="0.25">
      <c r="A1074" s="2" t="s">
        <v>1104</v>
      </c>
      <c r="B1074" s="2">
        <v>131020</v>
      </c>
      <c r="C1074" s="17">
        <v>0</v>
      </c>
      <c r="D1074" s="17">
        <v>0</v>
      </c>
      <c r="E1074" s="18">
        <v>124110.43</v>
      </c>
      <c r="F1074" s="19">
        <f t="shared" si="205"/>
        <v>0</v>
      </c>
      <c r="G1074" s="19">
        <f t="shared" si="209"/>
        <v>0</v>
      </c>
      <c r="H1074" s="18">
        <f t="shared" si="207"/>
        <v>0</v>
      </c>
      <c r="I1074" s="18">
        <f t="shared" si="210"/>
        <v>0</v>
      </c>
      <c r="J1074" s="18">
        <f t="shared" si="210"/>
        <v>0</v>
      </c>
      <c r="K1074" s="18">
        <f t="shared" si="208"/>
        <v>0</v>
      </c>
    </row>
    <row r="1075" spans="1:11" x14ac:dyDescent="0.25">
      <c r="A1075" s="2" t="s">
        <v>1105</v>
      </c>
      <c r="B1075" s="2">
        <v>131020</v>
      </c>
      <c r="C1075" s="17">
        <v>0</v>
      </c>
      <c r="D1075" s="17">
        <v>0</v>
      </c>
      <c r="E1075" s="18">
        <v>0</v>
      </c>
      <c r="F1075" s="19">
        <f t="shared" si="205"/>
        <v>0</v>
      </c>
      <c r="G1075" s="19">
        <f t="shared" si="209"/>
        <v>0</v>
      </c>
      <c r="H1075" s="18">
        <f t="shared" si="207"/>
        <v>0</v>
      </c>
      <c r="I1075" s="18">
        <f t="shared" si="210"/>
        <v>0</v>
      </c>
      <c r="J1075" s="18">
        <f t="shared" si="210"/>
        <v>0</v>
      </c>
      <c r="K1075" s="18">
        <f t="shared" si="208"/>
        <v>0</v>
      </c>
    </row>
    <row r="1076" spans="1:11" x14ac:dyDescent="0.25">
      <c r="A1076" s="2" t="s">
        <v>1106</v>
      </c>
      <c r="B1076" s="2">
        <v>134020</v>
      </c>
      <c r="C1076" s="17">
        <v>0</v>
      </c>
      <c r="D1076" s="17">
        <v>0</v>
      </c>
      <c r="E1076" s="18">
        <v>96395.56</v>
      </c>
      <c r="F1076" s="19">
        <f t="shared" si="205"/>
        <v>0</v>
      </c>
      <c r="G1076" s="19">
        <f t="shared" si="209"/>
        <v>0</v>
      </c>
      <c r="H1076" s="18">
        <f t="shared" si="207"/>
        <v>0</v>
      </c>
      <c r="I1076" s="18">
        <f t="shared" si="210"/>
        <v>0</v>
      </c>
      <c r="J1076" s="18">
        <f t="shared" si="210"/>
        <v>0</v>
      </c>
      <c r="K1076" s="18">
        <f t="shared" si="208"/>
        <v>0</v>
      </c>
    </row>
    <row r="1077" spans="1:11" x14ac:dyDescent="0.25">
      <c r="A1077" s="2" t="s">
        <v>1107</v>
      </c>
      <c r="B1077" s="2">
        <v>134020</v>
      </c>
      <c r="C1077" s="17">
        <v>0</v>
      </c>
      <c r="D1077" s="17">
        <v>0</v>
      </c>
      <c r="E1077" s="18">
        <v>60322.65</v>
      </c>
      <c r="F1077" s="19">
        <f t="shared" si="205"/>
        <v>0</v>
      </c>
      <c r="G1077" s="19">
        <f t="shared" si="209"/>
        <v>0</v>
      </c>
      <c r="H1077" s="18">
        <f t="shared" si="207"/>
        <v>0</v>
      </c>
      <c r="I1077" s="18">
        <f t="shared" si="210"/>
        <v>0</v>
      </c>
      <c r="J1077" s="18">
        <f t="shared" si="210"/>
        <v>0</v>
      </c>
      <c r="K1077" s="18">
        <f t="shared" si="208"/>
        <v>0</v>
      </c>
    </row>
    <row r="1078" spans="1:11" x14ac:dyDescent="0.25">
      <c r="A1078" s="2" t="s">
        <v>1108</v>
      </c>
      <c r="B1078" s="2">
        <v>134020</v>
      </c>
      <c r="C1078" s="17">
        <v>0</v>
      </c>
      <c r="D1078" s="17">
        <v>0</v>
      </c>
      <c r="E1078" s="18">
        <v>162070.19</v>
      </c>
      <c r="F1078" s="19">
        <f t="shared" si="205"/>
        <v>0</v>
      </c>
      <c r="G1078" s="19">
        <f t="shared" si="209"/>
        <v>0</v>
      </c>
      <c r="H1078" s="18">
        <f t="shared" si="207"/>
        <v>0</v>
      </c>
      <c r="I1078" s="18">
        <f t="shared" si="210"/>
        <v>0</v>
      </c>
      <c r="J1078" s="18">
        <f t="shared" si="210"/>
        <v>0</v>
      </c>
      <c r="K1078" s="18">
        <f t="shared" si="208"/>
        <v>0</v>
      </c>
    </row>
    <row r="1079" spans="1:11" x14ac:dyDescent="0.25">
      <c r="A1079" s="2" t="s">
        <v>1109</v>
      </c>
      <c r="B1079" s="2">
        <v>134020</v>
      </c>
      <c r="C1079" s="17">
        <v>0</v>
      </c>
      <c r="D1079" s="17">
        <v>0</v>
      </c>
      <c r="E1079" s="18">
        <v>38703.459999999963</v>
      </c>
      <c r="F1079" s="19">
        <f t="shared" si="205"/>
        <v>0</v>
      </c>
      <c r="G1079" s="19">
        <f t="shared" si="209"/>
        <v>0</v>
      </c>
      <c r="H1079" s="18">
        <f t="shared" si="207"/>
        <v>0</v>
      </c>
      <c r="I1079" s="18">
        <f t="shared" si="210"/>
        <v>0</v>
      </c>
      <c r="J1079" s="18">
        <f t="shared" si="210"/>
        <v>0</v>
      </c>
      <c r="K1079" s="18">
        <f t="shared" si="208"/>
        <v>0</v>
      </c>
    </row>
    <row r="1080" spans="1:11" x14ac:dyDescent="0.25">
      <c r="A1080" s="2" t="s">
        <v>1110</v>
      </c>
      <c r="B1080" s="2">
        <v>134020</v>
      </c>
      <c r="C1080" s="17">
        <v>0</v>
      </c>
      <c r="D1080" s="17">
        <v>0</v>
      </c>
      <c r="E1080" s="18">
        <v>360611.73</v>
      </c>
      <c r="F1080" s="19">
        <f t="shared" si="205"/>
        <v>0</v>
      </c>
      <c r="G1080" s="19">
        <f t="shared" si="209"/>
        <v>0</v>
      </c>
      <c r="H1080" s="18">
        <f t="shared" si="207"/>
        <v>0</v>
      </c>
      <c r="I1080" s="18">
        <f t="shared" si="210"/>
        <v>0</v>
      </c>
      <c r="J1080" s="18">
        <f t="shared" si="210"/>
        <v>0</v>
      </c>
      <c r="K1080" s="18">
        <f t="shared" si="208"/>
        <v>0</v>
      </c>
    </row>
    <row r="1081" spans="1:11" x14ac:dyDescent="0.25">
      <c r="A1081" s="2" t="s">
        <v>1111</v>
      </c>
      <c r="B1081" s="2">
        <v>135020</v>
      </c>
      <c r="C1081" s="17">
        <v>0</v>
      </c>
      <c r="D1081" s="17">
        <v>0</v>
      </c>
      <c r="E1081" s="18">
        <v>2647292.96</v>
      </c>
      <c r="F1081" s="19">
        <f t="shared" si="205"/>
        <v>0</v>
      </c>
      <c r="G1081" s="19">
        <f t="shared" si="209"/>
        <v>0</v>
      </c>
      <c r="H1081" s="18">
        <f t="shared" si="207"/>
        <v>0</v>
      </c>
      <c r="I1081" s="18">
        <f t="shared" si="210"/>
        <v>0</v>
      </c>
      <c r="J1081" s="18">
        <f t="shared" si="210"/>
        <v>0</v>
      </c>
      <c r="K1081" s="18">
        <f t="shared" si="208"/>
        <v>0</v>
      </c>
    </row>
    <row r="1082" spans="1:11" x14ac:dyDescent="0.25">
      <c r="A1082" s="2" t="s">
        <v>1112</v>
      </c>
      <c r="B1082" s="2">
        <v>135020</v>
      </c>
      <c r="C1082" s="17">
        <v>0</v>
      </c>
      <c r="D1082" s="17">
        <v>0</v>
      </c>
      <c r="E1082" s="18">
        <v>45687.83</v>
      </c>
      <c r="F1082" s="19">
        <f t="shared" si="205"/>
        <v>0</v>
      </c>
      <c r="G1082" s="19">
        <f t="shared" si="209"/>
        <v>0</v>
      </c>
      <c r="H1082" s="18">
        <f t="shared" si="207"/>
        <v>0</v>
      </c>
      <c r="I1082" s="18">
        <f t="shared" si="210"/>
        <v>0</v>
      </c>
      <c r="J1082" s="18">
        <f t="shared" si="210"/>
        <v>0</v>
      </c>
      <c r="K1082" s="18">
        <f t="shared" si="208"/>
        <v>0</v>
      </c>
    </row>
    <row r="1083" spans="1:11" x14ac:dyDescent="0.25">
      <c r="A1083" s="2" t="s">
        <v>1113</v>
      </c>
      <c r="B1083" s="2">
        <v>136020</v>
      </c>
      <c r="C1083" s="17">
        <v>0</v>
      </c>
      <c r="D1083" s="17">
        <v>0</v>
      </c>
      <c r="E1083" s="18">
        <v>6430363.2999999998</v>
      </c>
      <c r="F1083" s="19">
        <f t="shared" si="205"/>
        <v>0</v>
      </c>
      <c r="G1083" s="19">
        <f t="shared" si="209"/>
        <v>0</v>
      </c>
      <c r="H1083" s="18">
        <f t="shared" si="207"/>
        <v>0</v>
      </c>
      <c r="I1083" s="18">
        <f t="shared" si="210"/>
        <v>0</v>
      </c>
      <c r="J1083" s="18">
        <f t="shared" si="210"/>
        <v>0</v>
      </c>
      <c r="K1083" s="18">
        <f t="shared" si="208"/>
        <v>0</v>
      </c>
    </row>
    <row r="1084" spans="1:11" x14ac:dyDescent="0.25">
      <c r="A1084" s="2" t="s">
        <v>1114</v>
      </c>
      <c r="B1084" s="2">
        <v>136020</v>
      </c>
      <c r="C1084" s="17">
        <v>0</v>
      </c>
      <c r="D1084" s="17">
        <v>0</v>
      </c>
      <c r="E1084" s="18">
        <v>2412.8200000000002</v>
      </c>
      <c r="F1084" s="19">
        <f t="shared" si="205"/>
        <v>0</v>
      </c>
      <c r="G1084" s="19">
        <f t="shared" si="209"/>
        <v>0</v>
      </c>
      <c r="H1084" s="18">
        <f t="shared" si="207"/>
        <v>0</v>
      </c>
      <c r="I1084" s="18">
        <f t="shared" si="210"/>
        <v>0</v>
      </c>
      <c r="J1084" s="18">
        <f t="shared" si="210"/>
        <v>0</v>
      </c>
      <c r="K1084" s="18">
        <f t="shared" si="208"/>
        <v>0</v>
      </c>
    </row>
    <row r="1085" spans="1:11" x14ac:dyDescent="0.25">
      <c r="A1085" s="2" t="s">
        <v>1115</v>
      </c>
      <c r="B1085" s="2">
        <v>136020</v>
      </c>
      <c r="C1085" s="17">
        <v>0</v>
      </c>
      <c r="D1085" s="17">
        <v>0</v>
      </c>
      <c r="E1085" s="18">
        <v>102248.61</v>
      </c>
      <c r="F1085" s="19">
        <f t="shared" si="205"/>
        <v>0</v>
      </c>
      <c r="G1085" s="19">
        <f t="shared" si="209"/>
        <v>0</v>
      </c>
      <c r="H1085" s="18">
        <f t="shared" si="207"/>
        <v>0</v>
      </c>
      <c r="I1085" s="18">
        <f t="shared" si="210"/>
        <v>0</v>
      </c>
      <c r="J1085" s="18">
        <f t="shared" si="210"/>
        <v>0</v>
      </c>
      <c r="K1085" s="18">
        <f t="shared" si="208"/>
        <v>0</v>
      </c>
    </row>
    <row r="1086" spans="1:11" x14ac:dyDescent="0.25">
      <c r="A1086" s="2" t="s">
        <v>1116</v>
      </c>
      <c r="B1086" s="2">
        <v>138920</v>
      </c>
      <c r="C1086" s="17">
        <v>0</v>
      </c>
      <c r="D1086" s="17">
        <v>0</v>
      </c>
      <c r="E1086" s="18">
        <v>6549370.2000000002</v>
      </c>
      <c r="F1086" s="19">
        <f t="shared" si="205"/>
        <v>0</v>
      </c>
      <c r="G1086" s="19">
        <f t="shared" si="209"/>
        <v>0</v>
      </c>
      <c r="H1086" s="18">
        <f t="shared" si="207"/>
        <v>0</v>
      </c>
      <c r="I1086" s="18">
        <f t="shared" si="210"/>
        <v>0</v>
      </c>
      <c r="J1086" s="18">
        <f t="shared" si="210"/>
        <v>0</v>
      </c>
      <c r="K1086" s="18">
        <f t="shared" si="208"/>
        <v>0</v>
      </c>
    </row>
    <row r="1087" spans="1:11" x14ac:dyDescent="0.25">
      <c r="A1087" s="2" t="s">
        <v>1117</v>
      </c>
      <c r="B1087" s="2">
        <v>138920</v>
      </c>
      <c r="C1087" s="17">
        <v>0</v>
      </c>
      <c r="D1087" s="17">
        <v>0</v>
      </c>
      <c r="E1087" s="18">
        <v>581401.75</v>
      </c>
      <c r="F1087" s="19">
        <f t="shared" si="205"/>
        <v>0</v>
      </c>
      <c r="G1087" s="19">
        <f t="shared" si="209"/>
        <v>0</v>
      </c>
      <c r="H1087" s="18">
        <f t="shared" si="207"/>
        <v>0</v>
      </c>
      <c r="I1087" s="18">
        <f t="shared" si="210"/>
        <v>0</v>
      </c>
      <c r="J1087" s="18">
        <f t="shared" si="210"/>
        <v>0</v>
      </c>
      <c r="K1087" s="18">
        <f t="shared" si="208"/>
        <v>0</v>
      </c>
    </row>
    <row r="1088" spans="1:11" x14ac:dyDescent="0.25">
      <c r="A1088" s="2" t="s">
        <v>452</v>
      </c>
      <c r="B1088" s="2">
        <v>130100</v>
      </c>
      <c r="C1088" s="17">
        <v>0</v>
      </c>
      <c r="D1088" s="17">
        <v>0</v>
      </c>
      <c r="E1088" s="18">
        <v>2240.29</v>
      </c>
      <c r="F1088" s="19">
        <f t="shared" si="205"/>
        <v>0</v>
      </c>
      <c r="G1088" s="19">
        <f t="shared" si="209"/>
        <v>0</v>
      </c>
      <c r="H1088" s="18">
        <f>+G1088-F1088</f>
        <v>0</v>
      </c>
      <c r="I1088" s="18">
        <f t="shared" si="210"/>
        <v>0</v>
      </c>
      <c r="J1088" s="18">
        <f t="shared" si="210"/>
        <v>0</v>
      </c>
      <c r="K1088" s="18">
        <f>+J1088-I1088</f>
        <v>0</v>
      </c>
    </row>
    <row r="1089" spans="1:11" x14ac:dyDescent="0.25">
      <c r="A1089" s="2" t="s">
        <v>453</v>
      </c>
      <c r="B1089" s="2">
        <v>131707</v>
      </c>
      <c r="C1089" s="17">
        <v>0</v>
      </c>
      <c r="D1089" s="17">
        <v>0</v>
      </c>
      <c r="E1089" s="18">
        <v>14675710.41</v>
      </c>
      <c r="F1089" s="19">
        <f t="shared" si="205"/>
        <v>0</v>
      </c>
      <c r="G1089" s="19">
        <f>+F1089</f>
        <v>0</v>
      </c>
      <c r="H1089" s="18">
        <f t="shared" ref="H1089:H1118" si="211">+G1089-F1089</f>
        <v>0</v>
      </c>
      <c r="I1089" s="18">
        <f t="shared" si="210"/>
        <v>0</v>
      </c>
      <c r="J1089" s="18">
        <f t="shared" si="210"/>
        <v>0</v>
      </c>
      <c r="K1089" s="18">
        <f t="shared" ref="K1089:K1118" si="212">+J1089-I1089</f>
        <v>0</v>
      </c>
    </row>
    <row r="1090" spans="1:11" x14ac:dyDescent="0.25">
      <c r="A1090" s="2" t="s">
        <v>454</v>
      </c>
      <c r="B1090" s="2">
        <v>131708</v>
      </c>
      <c r="C1090" s="17">
        <v>0</v>
      </c>
      <c r="D1090" s="17">
        <v>0</v>
      </c>
      <c r="E1090" s="18">
        <v>29692047.399999999</v>
      </c>
      <c r="F1090" s="19">
        <f t="shared" si="205"/>
        <v>0</v>
      </c>
      <c r="G1090" s="19">
        <f>+F1090</f>
        <v>0</v>
      </c>
      <c r="H1090" s="18">
        <f t="shared" si="211"/>
        <v>0</v>
      </c>
      <c r="I1090" s="18">
        <f t="shared" si="210"/>
        <v>0</v>
      </c>
      <c r="J1090" s="18">
        <f t="shared" si="210"/>
        <v>0</v>
      </c>
      <c r="K1090" s="18">
        <f t="shared" si="212"/>
        <v>0</v>
      </c>
    </row>
    <row r="1091" spans="1:11" x14ac:dyDescent="0.25">
      <c r="A1091" s="2" t="s">
        <v>455</v>
      </c>
      <c r="B1091" s="2">
        <v>133020</v>
      </c>
      <c r="C1091" s="17">
        <v>0</v>
      </c>
      <c r="D1091" s="17">
        <v>0</v>
      </c>
      <c r="E1091" s="18">
        <v>0.5</v>
      </c>
      <c r="F1091" s="19">
        <f t="shared" si="205"/>
        <v>0</v>
      </c>
      <c r="G1091" s="19">
        <f>+E1091*D1091/12</f>
        <v>0</v>
      </c>
      <c r="H1091" s="18">
        <f>+G1091-F1091</f>
        <v>0</v>
      </c>
      <c r="I1091" s="18">
        <f t="shared" si="210"/>
        <v>0</v>
      </c>
      <c r="J1091" s="18">
        <f t="shared" si="210"/>
        <v>0</v>
      </c>
      <c r="K1091" s="18">
        <f>+J1091-I1091</f>
        <v>0</v>
      </c>
    </row>
    <row r="1092" spans="1:11" x14ac:dyDescent="0.25">
      <c r="A1092" s="2" t="s">
        <v>456</v>
      </c>
      <c r="B1092" s="2">
        <v>133020</v>
      </c>
      <c r="C1092" s="17">
        <v>0</v>
      </c>
      <c r="D1092" s="17">
        <v>0</v>
      </c>
      <c r="E1092" s="18">
        <v>6</v>
      </c>
      <c r="F1092" s="19">
        <f t="shared" si="205"/>
        <v>0</v>
      </c>
      <c r="G1092" s="19">
        <f>+E1092*D1092/12</f>
        <v>0</v>
      </c>
      <c r="H1092" s="18">
        <f>+G1092-F1092</f>
        <v>0</v>
      </c>
      <c r="I1092" s="18">
        <f t="shared" si="210"/>
        <v>0</v>
      </c>
      <c r="J1092" s="18">
        <f t="shared" si="210"/>
        <v>0</v>
      </c>
      <c r="K1092" s="18">
        <f>+J1092-I1092</f>
        <v>0</v>
      </c>
    </row>
    <row r="1093" spans="1:11" x14ac:dyDescent="0.25">
      <c r="A1093" s="2" t="s">
        <v>457</v>
      </c>
      <c r="B1093" s="2">
        <v>133707</v>
      </c>
      <c r="C1093" s="17">
        <v>0</v>
      </c>
      <c r="D1093" s="17">
        <v>0</v>
      </c>
      <c r="E1093" s="18">
        <v>607258.18999999994</v>
      </c>
      <c r="F1093" s="19">
        <f t="shared" si="205"/>
        <v>0</v>
      </c>
      <c r="G1093" s="19">
        <f>+F1093</f>
        <v>0</v>
      </c>
      <c r="H1093" s="18">
        <f t="shared" si="211"/>
        <v>0</v>
      </c>
      <c r="I1093" s="18">
        <f t="shared" ref="I1093:J1108" si="213">+F1093*12</f>
        <v>0</v>
      </c>
      <c r="J1093" s="18">
        <f t="shared" si="213"/>
        <v>0</v>
      </c>
      <c r="K1093" s="18">
        <f t="shared" si="212"/>
        <v>0</v>
      </c>
    </row>
    <row r="1094" spans="1:11" x14ac:dyDescent="0.25">
      <c r="A1094" s="2" t="s">
        <v>458</v>
      </c>
      <c r="B1094" s="2">
        <v>133813</v>
      </c>
      <c r="C1094" s="17">
        <v>0</v>
      </c>
      <c r="D1094" s="17">
        <v>0</v>
      </c>
      <c r="E1094" s="18">
        <v>0</v>
      </c>
      <c r="F1094" s="19">
        <f t="shared" si="205"/>
        <v>0</v>
      </c>
      <c r="G1094" s="19">
        <f>+E1094*D1094/12</f>
        <v>0</v>
      </c>
      <c r="H1094" s="18">
        <f t="shared" si="211"/>
        <v>0</v>
      </c>
      <c r="I1094" s="18">
        <f t="shared" si="213"/>
        <v>0</v>
      </c>
      <c r="J1094" s="18">
        <f t="shared" si="213"/>
        <v>0</v>
      </c>
      <c r="K1094" s="18">
        <f t="shared" si="212"/>
        <v>0</v>
      </c>
    </row>
    <row r="1095" spans="1:11" x14ac:dyDescent="0.25">
      <c r="A1095" s="2" t="s">
        <v>459</v>
      </c>
      <c r="B1095" s="2">
        <v>131105</v>
      </c>
      <c r="C1095" s="17">
        <v>2.3400000000000001E-2</v>
      </c>
      <c r="D1095" s="17">
        <v>2.3400000000000001E-2</v>
      </c>
      <c r="E1095" s="18">
        <v>0</v>
      </c>
      <c r="F1095" s="19">
        <f t="shared" si="205"/>
        <v>0</v>
      </c>
      <c r="G1095" s="19">
        <f>+E1095*D1095/12</f>
        <v>0</v>
      </c>
      <c r="H1095" s="18">
        <f t="shared" si="211"/>
        <v>0</v>
      </c>
      <c r="I1095" s="18">
        <f t="shared" si="213"/>
        <v>0</v>
      </c>
      <c r="J1095" s="18">
        <f t="shared" si="213"/>
        <v>0</v>
      </c>
      <c r="K1095" s="18">
        <f t="shared" si="212"/>
        <v>0</v>
      </c>
    </row>
    <row r="1096" spans="1:11" x14ac:dyDescent="0.25">
      <c r="A1096" s="2" t="s">
        <v>460</v>
      </c>
      <c r="B1096" s="2">
        <v>134705</v>
      </c>
      <c r="C1096" s="17">
        <v>0</v>
      </c>
      <c r="D1096" s="17">
        <v>0</v>
      </c>
      <c r="E1096" s="18">
        <v>0</v>
      </c>
      <c r="F1096" s="19">
        <f t="shared" si="205"/>
        <v>0</v>
      </c>
      <c r="G1096" s="19">
        <f t="shared" ref="G1096:G1101" si="214">+F1096</f>
        <v>0</v>
      </c>
      <c r="H1096" s="18">
        <f t="shared" si="211"/>
        <v>0</v>
      </c>
      <c r="I1096" s="18">
        <f t="shared" si="213"/>
        <v>0</v>
      </c>
      <c r="J1096" s="18">
        <f t="shared" si="213"/>
        <v>0</v>
      </c>
      <c r="K1096" s="18">
        <f t="shared" si="212"/>
        <v>0</v>
      </c>
    </row>
    <row r="1097" spans="1:11" x14ac:dyDescent="0.25">
      <c r="A1097" s="2" t="s">
        <v>461</v>
      </c>
      <c r="B1097" s="2">
        <v>134707</v>
      </c>
      <c r="C1097" s="17">
        <v>0</v>
      </c>
      <c r="D1097" s="17">
        <v>0</v>
      </c>
      <c r="E1097" s="18">
        <v>115362.29</v>
      </c>
      <c r="F1097" s="19">
        <f t="shared" si="205"/>
        <v>0</v>
      </c>
      <c r="G1097" s="19">
        <f t="shared" si="214"/>
        <v>0</v>
      </c>
      <c r="H1097" s="18">
        <f t="shared" si="211"/>
        <v>0</v>
      </c>
      <c r="I1097" s="18">
        <f t="shared" si="213"/>
        <v>0</v>
      </c>
      <c r="J1097" s="18">
        <f t="shared" si="213"/>
        <v>0</v>
      </c>
      <c r="K1097" s="18">
        <f t="shared" si="212"/>
        <v>0</v>
      </c>
    </row>
    <row r="1098" spans="1:11" x14ac:dyDescent="0.25">
      <c r="A1098" s="2" t="s">
        <v>462</v>
      </c>
      <c r="B1098" s="2">
        <v>135915</v>
      </c>
      <c r="C1098" s="17">
        <v>0</v>
      </c>
      <c r="D1098" s="17">
        <v>0</v>
      </c>
      <c r="E1098" s="18">
        <v>425549.8</v>
      </c>
      <c r="F1098" s="19">
        <f t="shared" si="205"/>
        <v>0</v>
      </c>
      <c r="G1098" s="19">
        <f t="shared" si="214"/>
        <v>0</v>
      </c>
      <c r="H1098" s="18">
        <f t="shared" si="211"/>
        <v>0</v>
      </c>
      <c r="I1098" s="18">
        <f t="shared" si="213"/>
        <v>0</v>
      </c>
      <c r="J1098" s="18">
        <f t="shared" si="213"/>
        <v>0</v>
      </c>
      <c r="K1098" s="18">
        <f t="shared" si="212"/>
        <v>0</v>
      </c>
    </row>
    <row r="1099" spans="1:11" x14ac:dyDescent="0.25">
      <c r="A1099" s="2" t="s">
        <v>463</v>
      </c>
      <c r="B1099" s="2">
        <v>135917</v>
      </c>
      <c r="C1099" s="17">
        <v>0</v>
      </c>
      <c r="D1099" s="17">
        <v>0</v>
      </c>
      <c r="E1099" s="18">
        <v>119729.72</v>
      </c>
      <c r="F1099" s="19">
        <f t="shared" si="205"/>
        <v>0</v>
      </c>
      <c r="G1099" s="19">
        <f t="shared" si="214"/>
        <v>0</v>
      </c>
      <c r="H1099" s="18">
        <f t="shared" si="211"/>
        <v>0</v>
      </c>
      <c r="I1099" s="18">
        <f t="shared" si="213"/>
        <v>0</v>
      </c>
      <c r="J1099" s="18">
        <f t="shared" si="213"/>
        <v>0</v>
      </c>
      <c r="K1099" s="18">
        <f t="shared" si="212"/>
        <v>0</v>
      </c>
    </row>
    <row r="1100" spans="1:11" x14ac:dyDescent="0.25">
      <c r="A1100" s="2" t="s">
        <v>464</v>
      </c>
      <c r="B1100" s="2">
        <v>137405</v>
      </c>
      <c r="C1100" s="17">
        <v>0</v>
      </c>
      <c r="D1100" s="17">
        <v>0</v>
      </c>
      <c r="E1100" s="18">
        <v>987084.22</v>
      </c>
      <c r="F1100" s="19">
        <f t="shared" si="205"/>
        <v>0</v>
      </c>
      <c r="G1100" s="19">
        <f t="shared" si="214"/>
        <v>0</v>
      </c>
      <c r="H1100" s="18">
        <f t="shared" si="211"/>
        <v>0</v>
      </c>
      <c r="I1100" s="18">
        <f t="shared" si="213"/>
        <v>0</v>
      </c>
      <c r="J1100" s="18">
        <f t="shared" si="213"/>
        <v>0</v>
      </c>
      <c r="K1100" s="18">
        <f t="shared" si="212"/>
        <v>0</v>
      </c>
    </row>
    <row r="1101" spans="1:11" x14ac:dyDescent="0.25">
      <c r="A1101" s="2" t="s">
        <v>465</v>
      </c>
      <c r="B1101" s="2">
        <v>137407</v>
      </c>
      <c r="C1101" s="17">
        <v>0</v>
      </c>
      <c r="D1101" s="17">
        <v>0</v>
      </c>
      <c r="E1101" s="18">
        <v>0</v>
      </c>
      <c r="F1101" s="19">
        <f t="shared" si="205"/>
        <v>0</v>
      </c>
      <c r="G1101" s="19">
        <f t="shared" si="214"/>
        <v>0</v>
      </c>
      <c r="H1101" s="18">
        <f t="shared" si="211"/>
        <v>0</v>
      </c>
      <c r="I1101" s="18">
        <f t="shared" si="213"/>
        <v>0</v>
      </c>
      <c r="J1101" s="18">
        <f t="shared" si="213"/>
        <v>0</v>
      </c>
      <c r="K1101" s="18">
        <f t="shared" si="212"/>
        <v>0</v>
      </c>
    </row>
    <row r="1102" spans="1:11" x14ac:dyDescent="0.25">
      <c r="A1102" s="2" t="s">
        <v>466</v>
      </c>
      <c r="B1102" s="2">
        <v>131020</v>
      </c>
      <c r="C1102" s="17">
        <v>0</v>
      </c>
      <c r="D1102" s="17">
        <v>0</v>
      </c>
      <c r="E1102" s="18">
        <v>8242878.1000000006</v>
      </c>
      <c r="F1102" s="19">
        <f t="shared" si="205"/>
        <v>0</v>
      </c>
      <c r="G1102" s="19">
        <f t="shared" ref="G1102:G1118" si="215">+E1102*D1102/12</f>
        <v>0</v>
      </c>
      <c r="H1102" s="18">
        <f t="shared" si="211"/>
        <v>0</v>
      </c>
      <c r="I1102" s="18">
        <f t="shared" si="213"/>
        <v>0</v>
      </c>
      <c r="J1102" s="18">
        <f t="shared" si="213"/>
        <v>0</v>
      </c>
      <c r="K1102" s="18">
        <f t="shared" si="212"/>
        <v>0</v>
      </c>
    </row>
    <row r="1103" spans="1:11" x14ac:dyDescent="0.25">
      <c r="A1103" s="2" t="s">
        <v>467</v>
      </c>
      <c r="B1103" s="2">
        <v>131020</v>
      </c>
      <c r="C1103" s="17">
        <v>0</v>
      </c>
      <c r="D1103" s="17">
        <v>0</v>
      </c>
      <c r="E1103" s="18">
        <v>1254044.46</v>
      </c>
      <c r="F1103" s="19">
        <f t="shared" si="205"/>
        <v>0</v>
      </c>
      <c r="G1103" s="19">
        <f t="shared" si="215"/>
        <v>0</v>
      </c>
      <c r="H1103" s="18">
        <f t="shared" si="211"/>
        <v>0</v>
      </c>
      <c r="I1103" s="18">
        <f t="shared" si="213"/>
        <v>0</v>
      </c>
      <c r="J1103" s="18">
        <f t="shared" si="213"/>
        <v>0</v>
      </c>
      <c r="K1103" s="18">
        <f t="shared" si="212"/>
        <v>0</v>
      </c>
    </row>
    <row r="1104" spans="1:11" x14ac:dyDescent="0.25">
      <c r="A1104" s="2" t="s">
        <v>468</v>
      </c>
      <c r="B1104" s="2">
        <v>131020</v>
      </c>
      <c r="C1104" s="17">
        <v>0</v>
      </c>
      <c r="D1104" s="17">
        <v>0</v>
      </c>
      <c r="E1104" s="18">
        <v>1312900.18</v>
      </c>
      <c r="F1104" s="19">
        <f t="shared" si="205"/>
        <v>0</v>
      </c>
      <c r="G1104" s="19">
        <f t="shared" si="215"/>
        <v>0</v>
      </c>
      <c r="H1104" s="18">
        <f t="shared" si="211"/>
        <v>0</v>
      </c>
      <c r="I1104" s="18">
        <f t="shared" si="213"/>
        <v>0</v>
      </c>
      <c r="J1104" s="18">
        <f t="shared" si="213"/>
        <v>0</v>
      </c>
      <c r="K1104" s="18">
        <f t="shared" si="212"/>
        <v>0</v>
      </c>
    </row>
    <row r="1105" spans="1:11" x14ac:dyDescent="0.25">
      <c r="A1105" s="2" t="s">
        <v>469</v>
      </c>
      <c r="B1105" s="2">
        <v>131020</v>
      </c>
      <c r="C1105" s="17">
        <v>0</v>
      </c>
      <c r="D1105" s="17">
        <v>0</v>
      </c>
      <c r="E1105" s="18">
        <v>20108.740000000002</v>
      </c>
      <c r="F1105" s="19">
        <f t="shared" si="205"/>
        <v>0</v>
      </c>
      <c r="G1105" s="19">
        <f t="shared" si="215"/>
        <v>0</v>
      </c>
      <c r="H1105" s="18">
        <f t="shared" si="211"/>
        <v>0</v>
      </c>
      <c r="I1105" s="18">
        <f t="shared" si="213"/>
        <v>0</v>
      </c>
      <c r="J1105" s="18">
        <f t="shared" si="213"/>
        <v>0</v>
      </c>
      <c r="K1105" s="18">
        <f t="shared" si="212"/>
        <v>0</v>
      </c>
    </row>
    <row r="1106" spans="1:11" x14ac:dyDescent="0.25">
      <c r="A1106" s="2" t="s">
        <v>470</v>
      </c>
      <c r="B1106" s="2">
        <v>131020</v>
      </c>
      <c r="C1106" s="17">
        <v>0</v>
      </c>
      <c r="D1106" s="17">
        <v>0</v>
      </c>
      <c r="E1106" s="18">
        <v>592935.29</v>
      </c>
      <c r="F1106" s="19">
        <f t="shared" si="205"/>
        <v>0</v>
      </c>
      <c r="G1106" s="19">
        <f t="shared" si="215"/>
        <v>0</v>
      </c>
      <c r="H1106" s="18">
        <f t="shared" si="211"/>
        <v>0</v>
      </c>
      <c r="I1106" s="18">
        <f t="shared" si="213"/>
        <v>0</v>
      </c>
      <c r="J1106" s="18">
        <f t="shared" si="213"/>
        <v>0</v>
      </c>
      <c r="K1106" s="18">
        <f t="shared" si="212"/>
        <v>0</v>
      </c>
    </row>
    <row r="1107" spans="1:11" x14ac:dyDescent="0.25">
      <c r="A1107" s="2" t="s">
        <v>471</v>
      </c>
      <c r="B1107" s="2">
        <v>131020</v>
      </c>
      <c r="C1107" s="17">
        <v>0</v>
      </c>
      <c r="D1107" s="17">
        <v>0</v>
      </c>
      <c r="E1107" s="18">
        <v>134452.98000000001</v>
      </c>
      <c r="F1107" s="19">
        <f t="shared" si="205"/>
        <v>0</v>
      </c>
      <c r="G1107" s="19">
        <f t="shared" si="215"/>
        <v>0</v>
      </c>
      <c r="H1107" s="18">
        <f t="shared" si="211"/>
        <v>0</v>
      </c>
      <c r="I1107" s="18">
        <f t="shared" si="213"/>
        <v>0</v>
      </c>
      <c r="J1107" s="18">
        <f t="shared" si="213"/>
        <v>0</v>
      </c>
      <c r="K1107" s="18">
        <f t="shared" si="212"/>
        <v>0</v>
      </c>
    </row>
    <row r="1108" spans="1:11" x14ac:dyDescent="0.25">
      <c r="A1108" s="2" t="s">
        <v>472</v>
      </c>
      <c r="B1108" s="2">
        <v>131026</v>
      </c>
      <c r="C1108" s="17">
        <v>0</v>
      </c>
      <c r="D1108" s="17">
        <v>0</v>
      </c>
      <c r="E1108" s="18">
        <v>0</v>
      </c>
      <c r="F1108" s="19">
        <f t="shared" si="205"/>
        <v>0</v>
      </c>
      <c r="G1108" s="19">
        <f t="shared" si="215"/>
        <v>0</v>
      </c>
      <c r="H1108" s="18">
        <f t="shared" si="211"/>
        <v>0</v>
      </c>
      <c r="I1108" s="18">
        <f t="shared" si="213"/>
        <v>0</v>
      </c>
      <c r="J1108" s="18">
        <f t="shared" si="213"/>
        <v>0</v>
      </c>
      <c r="K1108" s="18">
        <f t="shared" si="212"/>
        <v>0</v>
      </c>
    </row>
    <row r="1109" spans="1:11" x14ac:dyDescent="0.25">
      <c r="A1109" s="2" t="s">
        <v>473</v>
      </c>
      <c r="B1109" s="2">
        <v>131027</v>
      </c>
      <c r="C1109" s="17">
        <v>0</v>
      </c>
      <c r="D1109" s="17">
        <v>0</v>
      </c>
      <c r="E1109" s="18">
        <v>0</v>
      </c>
      <c r="F1109" s="19">
        <f t="shared" si="205"/>
        <v>0</v>
      </c>
      <c r="G1109" s="19">
        <f t="shared" si="215"/>
        <v>0</v>
      </c>
      <c r="H1109" s="18">
        <f t="shared" si="211"/>
        <v>0</v>
      </c>
      <c r="I1109" s="18">
        <f t="shared" ref="I1109:J1118" si="216">+F1109*12</f>
        <v>0</v>
      </c>
      <c r="J1109" s="18">
        <f t="shared" si="216"/>
        <v>0</v>
      </c>
      <c r="K1109" s="18">
        <f t="shared" si="212"/>
        <v>0</v>
      </c>
    </row>
    <row r="1110" spans="1:11" x14ac:dyDescent="0.25">
      <c r="A1110" s="2" t="s">
        <v>474</v>
      </c>
      <c r="B1110" s="2">
        <v>135020</v>
      </c>
      <c r="C1110" s="17">
        <v>0</v>
      </c>
      <c r="D1110" s="17">
        <v>0</v>
      </c>
      <c r="E1110" s="18">
        <v>401946.39</v>
      </c>
      <c r="F1110" s="19">
        <f t="shared" si="205"/>
        <v>0</v>
      </c>
      <c r="G1110" s="19">
        <f t="shared" si="215"/>
        <v>0</v>
      </c>
      <c r="H1110" s="18">
        <f t="shared" si="211"/>
        <v>0</v>
      </c>
      <c r="I1110" s="18">
        <f t="shared" si="216"/>
        <v>0</v>
      </c>
      <c r="J1110" s="18">
        <f t="shared" si="216"/>
        <v>0</v>
      </c>
      <c r="K1110" s="18">
        <f t="shared" si="212"/>
        <v>0</v>
      </c>
    </row>
    <row r="1111" spans="1:11" x14ac:dyDescent="0.25">
      <c r="A1111" s="2" t="s">
        <v>475</v>
      </c>
      <c r="B1111" s="2">
        <v>135020</v>
      </c>
      <c r="C1111" s="17">
        <v>0</v>
      </c>
      <c r="D1111" s="17">
        <v>0</v>
      </c>
      <c r="E1111" s="18">
        <v>2166524</v>
      </c>
      <c r="F1111" s="19">
        <f t="shared" si="205"/>
        <v>0</v>
      </c>
      <c r="G1111" s="19">
        <f t="shared" si="215"/>
        <v>0</v>
      </c>
      <c r="H1111" s="18">
        <f t="shared" si="211"/>
        <v>0</v>
      </c>
      <c r="I1111" s="18">
        <f t="shared" si="216"/>
        <v>0</v>
      </c>
      <c r="J1111" s="18">
        <f t="shared" si="216"/>
        <v>0</v>
      </c>
      <c r="K1111" s="18">
        <f t="shared" si="212"/>
        <v>0</v>
      </c>
    </row>
    <row r="1112" spans="1:11" x14ac:dyDescent="0.25">
      <c r="A1112" s="2" t="s">
        <v>476</v>
      </c>
      <c r="B1112" s="2">
        <v>136020</v>
      </c>
      <c r="C1112" s="17">
        <v>0</v>
      </c>
      <c r="D1112" s="17">
        <v>0</v>
      </c>
      <c r="E1112" s="18">
        <v>4109978.9899999998</v>
      </c>
      <c r="F1112" s="19">
        <f t="shared" si="205"/>
        <v>0</v>
      </c>
      <c r="G1112" s="19">
        <f t="shared" si="215"/>
        <v>0</v>
      </c>
      <c r="H1112" s="18">
        <f t="shared" si="211"/>
        <v>0</v>
      </c>
      <c r="I1112" s="18">
        <f t="shared" si="216"/>
        <v>0</v>
      </c>
      <c r="J1112" s="18">
        <f t="shared" si="216"/>
        <v>0</v>
      </c>
      <c r="K1112" s="18">
        <f t="shared" si="212"/>
        <v>0</v>
      </c>
    </row>
    <row r="1113" spans="1:11" x14ac:dyDescent="0.25">
      <c r="A1113" s="2" t="s">
        <v>477</v>
      </c>
      <c r="B1113" s="2">
        <v>134010</v>
      </c>
      <c r="C1113" s="17">
        <v>0</v>
      </c>
      <c r="D1113" s="17">
        <v>0</v>
      </c>
      <c r="E1113" s="18">
        <v>0</v>
      </c>
      <c r="F1113" s="19">
        <f t="shared" si="205"/>
        <v>0</v>
      </c>
      <c r="G1113" s="19">
        <f t="shared" si="215"/>
        <v>0</v>
      </c>
      <c r="H1113" s="18">
        <f t="shared" si="211"/>
        <v>0</v>
      </c>
      <c r="I1113" s="18">
        <f t="shared" si="216"/>
        <v>0</v>
      </c>
      <c r="J1113" s="18">
        <f t="shared" si="216"/>
        <v>0</v>
      </c>
      <c r="K1113" s="18">
        <f t="shared" si="212"/>
        <v>0</v>
      </c>
    </row>
    <row r="1114" spans="1:11" x14ac:dyDescent="0.25">
      <c r="A1114" s="2" t="s">
        <v>478</v>
      </c>
      <c r="B1114" s="2">
        <v>134020</v>
      </c>
      <c r="C1114" s="17">
        <v>0</v>
      </c>
      <c r="D1114" s="17">
        <v>0</v>
      </c>
      <c r="E1114" s="18">
        <v>9733.25</v>
      </c>
      <c r="F1114" s="19">
        <f t="shared" ref="F1114:F1118" si="217">E1114*C1114/12</f>
        <v>0</v>
      </c>
      <c r="G1114" s="19">
        <f t="shared" si="215"/>
        <v>0</v>
      </c>
      <c r="H1114" s="18">
        <f t="shared" si="211"/>
        <v>0</v>
      </c>
      <c r="I1114" s="18">
        <f t="shared" si="216"/>
        <v>0</v>
      </c>
      <c r="J1114" s="18">
        <f t="shared" si="216"/>
        <v>0</v>
      </c>
      <c r="K1114" s="18">
        <f t="shared" si="212"/>
        <v>0</v>
      </c>
    </row>
    <row r="1115" spans="1:11" x14ac:dyDescent="0.25">
      <c r="A1115" s="2" t="s">
        <v>479</v>
      </c>
      <c r="B1115" s="2">
        <v>134020</v>
      </c>
      <c r="C1115" s="17">
        <v>0</v>
      </c>
      <c r="D1115" s="17">
        <v>0</v>
      </c>
      <c r="E1115" s="18">
        <v>8132.93</v>
      </c>
      <c r="F1115" s="19">
        <f t="shared" si="217"/>
        <v>0</v>
      </c>
      <c r="G1115" s="19">
        <f t="shared" si="215"/>
        <v>0</v>
      </c>
      <c r="H1115" s="18">
        <f t="shared" si="211"/>
        <v>0</v>
      </c>
      <c r="I1115" s="18">
        <f t="shared" si="216"/>
        <v>0</v>
      </c>
      <c r="J1115" s="18">
        <f t="shared" si="216"/>
        <v>0</v>
      </c>
      <c r="K1115" s="18">
        <f t="shared" si="212"/>
        <v>0</v>
      </c>
    </row>
    <row r="1116" spans="1:11" x14ac:dyDescent="0.25">
      <c r="A1116" s="2" t="s">
        <v>480</v>
      </c>
      <c r="B1116" s="2">
        <v>134020</v>
      </c>
      <c r="C1116" s="17">
        <v>0</v>
      </c>
      <c r="D1116" s="17">
        <v>0</v>
      </c>
      <c r="E1116" s="18">
        <v>2393.83</v>
      </c>
      <c r="F1116" s="19">
        <f t="shared" si="217"/>
        <v>0</v>
      </c>
      <c r="G1116" s="19">
        <f t="shared" si="215"/>
        <v>0</v>
      </c>
      <c r="H1116" s="18">
        <f t="shared" si="211"/>
        <v>0</v>
      </c>
      <c r="I1116" s="18">
        <f t="shared" si="216"/>
        <v>0</v>
      </c>
      <c r="J1116" s="18">
        <f t="shared" si="216"/>
        <v>0</v>
      </c>
      <c r="K1116" s="18">
        <f t="shared" si="212"/>
        <v>0</v>
      </c>
    </row>
    <row r="1117" spans="1:11" x14ac:dyDescent="0.25">
      <c r="A1117" s="2" t="s">
        <v>481</v>
      </c>
      <c r="B1117" s="2">
        <v>134020</v>
      </c>
      <c r="C1117" s="17">
        <v>0</v>
      </c>
      <c r="D1117" s="17">
        <v>0</v>
      </c>
      <c r="E1117" s="18">
        <v>103618.65</v>
      </c>
      <c r="F1117" s="19">
        <f t="shared" si="217"/>
        <v>0</v>
      </c>
      <c r="G1117" s="19">
        <f t="shared" si="215"/>
        <v>0</v>
      </c>
      <c r="H1117" s="18">
        <f t="shared" si="211"/>
        <v>0</v>
      </c>
      <c r="I1117" s="18">
        <f t="shared" si="216"/>
        <v>0</v>
      </c>
      <c r="J1117" s="18">
        <f t="shared" si="216"/>
        <v>0</v>
      </c>
      <c r="K1117" s="18">
        <f t="shared" si="212"/>
        <v>0</v>
      </c>
    </row>
    <row r="1118" spans="1:11" x14ac:dyDescent="0.25">
      <c r="A1118" s="2" t="s">
        <v>482</v>
      </c>
      <c r="B1118" s="2">
        <v>134020</v>
      </c>
      <c r="C1118" s="17">
        <v>0</v>
      </c>
      <c r="D1118" s="17">
        <v>0</v>
      </c>
      <c r="E1118" s="18">
        <v>282647.53999999998</v>
      </c>
      <c r="F1118" s="19">
        <f t="shared" si="217"/>
        <v>0</v>
      </c>
      <c r="G1118" s="19">
        <f t="shared" si="215"/>
        <v>0</v>
      </c>
      <c r="H1118" s="18">
        <f t="shared" si="211"/>
        <v>0</v>
      </c>
      <c r="I1118" s="18">
        <f t="shared" si="216"/>
        <v>0</v>
      </c>
      <c r="J1118" s="18">
        <f t="shared" si="216"/>
        <v>0</v>
      </c>
      <c r="K1118" s="18">
        <f t="shared" si="212"/>
        <v>0</v>
      </c>
    </row>
    <row r="1119" spans="1:11" x14ac:dyDescent="0.25">
      <c r="A1119" s="7" t="s">
        <v>1121</v>
      </c>
      <c r="C1119" s="17"/>
      <c r="D1119" s="17"/>
      <c r="E1119" s="20">
        <f t="shared" ref="E1119:K1119" si="218">SUBTOTAL(9,E1048:E1118)</f>
        <v>257335736.05000004</v>
      </c>
      <c r="F1119" s="20">
        <f t="shared" si="218"/>
        <v>0</v>
      </c>
      <c r="G1119" s="20">
        <f t="shared" si="218"/>
        <v>0</v>
      </c>
      <c r="H1119" s="20">
        <f t="shared" si="218"/>
        <v>0</v>
      </c>
      <c r="I1119" s="20">
        <f t="shared" si="218"/>
        <v>0</v>
      </c>
      <c r="J1119" s="20">
        <f t="shared" si="218"/>
        <v>0</v>
      </c>
      <c r="K1119" s="20">
        <f t="shared" si="218"/>
        <v>0</v>
      </c>
    </row>
    <row r="1120" spans="1:11" x14ac:dyDescent="0.25">
      <c r="C1120" s="17"/>
      <c r="D1120" s="17"/>
      <c r="E1120" s="19"/>
      <c r="F1120" s="19"/>
      <c r="G1120" s="19"/>
      <c r="H1120" s="19"/>
      <c r="I1120" s="19"/>
      <c r="J1120" s="19"/>
      <c r="K1120" s="19"/>
    </row>
    <row r="1121" spans="1:11" s="29" customFormat="1" ht="16.5" thickBot="1" x14ac:dyDescent="0.3">
      <c r="A1121" s="48" t="s">
        <v>484</v>
      </c>
      <c r="C1121" s="30"/>
      <c r="D1121" s="30"/>
      <c r="E1121" s="43">
        <f t="shared" ref="E1121:K1121" si="219">SUBTOTAL(9,E7:E1119)</f>
        <v>18652971838.28001</v>
      </c>
      <c r="F1121" s="43">
        <f t="shared" si="219"/>
        <v>53544937.51028312</v>
      </c>
      <c r="G1121" s="43">
        <f t="shared" si="219"/>
        <v>53131609.197058506</v>
      </c>
      <c r="H1121" s="43">
        <f t="shared" si="219"/>
        <v>-413328.31322463386</v>
      </c>
      <c r="I1121" s="43">
        <f t="shared" si="219"/>
        <v>642539250.12339842</v>
      </c>
      <c r="J1121" s="43">
        <f t="shared" si="219"/>
        <v>637579310.36470258</v>
      </c>
      <c r="K1121" s="43">
        <f t="shared" si="219"/>
        <v>-4959939.7586956099</v>
      </c>
    </row>
    <row r="1122" spans="1:11" ht="16.5" thickTop="1" x14ac:dyDescent="0.25"/>
    <row r="1123" spans="1:11" x14ac:dyDescent="0.25">
      <c r="E1123" s="19"/>
    </row>
    <row r="1124" spans="1:11" x14ac:dyDescent="0.25">
      <c r="A1124" s="2" t="s">
        <v>485</v>
      </c>
      <c r="I1124" s="19">
        <f>+I830</f>
        <v>642539250.12339842</v>
      </c>
      <c r="J1124" s="19">
        <f>+J830</f>
        <v>637579310.36470258</v>
      </c>
    </row>
    <row r="1125" spans="1:11" x14ac:dyDescent="0.25">
      <c r="E1125" s="19"/>
    </row>
    <row r="1126" spans="1:11" x14ac:dyDescent="0.25">
      <c r="A1126" s="2" t="s">
        <v>486</v>
      </c>
    </row>
    <row r="1127" spans="1:11" x14ac:dyDescent="0.25">
      <c r="A1127" s="2" t="s">
        <v>487</v>
      </c>
      <c r="I1127" s="19">
        <f>+'Depreciation - LGE'!I548</f>
        <v>62207465</v>
      </c>
      <c r="J1127" s="19">
        <v>60639777</v>
      </c>
    </row>
    <row r="1128" spans="1:11" x14ac:dyDescent="0.25">
      <c r="A1128" s="2" t="s">
        <v>488</v>
      </c>
      <c r="I1128" s="19">
        <f>+'Depreciation - LGE'!I549</f>
        <v>-22662999.673646003</v>
      </c>
      <c r="J1128" s="19">
        <f>+I1128</f>
        <v>-22662999.673646003</v>
      </c>
      <c r="K1128" s="49" t="s">
        <v>489</v>
      </c>
    </row>
    <row r="1129" spans="1:11" x14ac:dyDescent="0.25">
      <c r="A1129" s="2" t="s">
        <v>490</v>
      </c>
      <c r="I1129" s="33">
        <f>+I1127+I1128</f>
        <v>39544465.326353997</v>
      </c>
      <c r="J1129" s="33">
        <f>+J1127+J1128</f>
        <v>37976777.326353997</v>
      </c>
    </row>
    <row r="1130" spans="1:11" x14ac:dyDescent="0.25">
      <c r="A1130" s="2" t="s">
        <v>491</v>
      </c>
      <c r="I1130" s="19">
        <v>9057329</v>
      </c>
      <c r="J1130" s="19">
        <v>8859731</v>
      </c>
    </row>
    <row r="1131" spans="1:11" x14ac:dyDescent="0.25">
      <c r="A1131" s="2" t="s">
        <v>1122</v>
      </c>
      <c r="E1131" s="19"/>
      <c r="I1131" s="19">
        <f>+'Depreciation - KU'!I706</f>
        <v>51858303</v>
      </c>
      <c r="J1131" s="19">
        <v>53171318</v>
      </c>
    </row>
    <row r="1132" spans="1:11" x14ac:dyDescent="0.25">
      <c r="A1132" s="2" t="s">
        <v>488</v>
      </c>
      <c r="I1132" s="19">
        <f>+'Depreciation - KU'!I707</f>
        <v>-49181300.233456999</v>
      </c>
      <c r="J1132" s="19">
        <f>+I1132</f>
        <v>-49181300.233456999</v>
      </c>
      <c r="K1132" s="49" t="s">
        <v>1119</v>
      </c>
    </row>
    <row r="1133" spans="1:11" x14ac:dyDescent="0.25">
      <c r="A1133" s="2" t="s">
        <v>490</v>
      </c>
      <c r="I1133" s="33">
        <f>+I1131+I1132</f>
        <v>2677002.7665430009</v>
      </c>
      <c r="J1133" s="33">
        <f>+J1131+J1132</f>
        <v>3990017.7665430009</v>
      </c>
    </row>
    <row r="1134" spans="1:11" x14ac:dyDescent="0.25">
      <c r="A1134" s="2" t="s">
        <v>1123</v>
      </c>
      <c r="I1134" s="19">
        <f>+'Depreciation - LGE'!I552+'Depreciation - KU'!I709</f>
        <v>1047407.7185210001</v>
      </c>
      <c r="J1134" s="19">
        <v>911859.61730999989</v>
      </c>
    </row>
    <row r="1135" spans="1:11" x14ac:dyDescent="0.25">
      <c r="A1135" s="2" t="s">
        <v>1124</v>
      </c>
      <c r="I1135" s="19">
        <f>+'Depreciation - LGE'!I553+'Depreciation - KU'!I710</f>
        <v>-6078</v>
      </c>
      <c r="J1135" s="19">
        <v>-7404</v>
      </c>
    </row>
    <row r="1136" spans="1:11" ht="16.5" thickBot="1" x14ac:dyDescent="0.3">
      <c r="A1136" s="2" t="s">
        <v>494</v>
      </c>
      <c r="I1136" s="34">
        <f>+I1124+I1129+I1133+I1130+I1134+I1135</f>
        <v>694859376.93481648</v>
      </c>
      <c r="J1136" s="34">
        <f>+J1124+J1129+J1133+J1130+J1134+J1135</f>
        <v>689310292.07490969</v>
      </c>
      <c r="K1136" s="50"/>
    </row>
    <row r="1137" spans="1:10" ht="16.5" thickTop="1" x14ac:dyDescent="0.25"/>
    <row r="1139" spans="1:10" x14ac:dyDescent="0.25">
      <c r="A1139" s="2" t="s">
        <v>1125</v>
      </c>
      <c r="I1139" s="19">
        <f>+'Depreciation - LGE'!I557+'Depreciation - KU'!I713</f>
        <v>694380032</v>
      </c>
      <c r="J1139" s="19">
        <v>689123323</v>
      </c>
    </row>
    <row r="1140" spans="1:10" ht="16.5" thickBot="1" x14ac:dyDescent="0.3">
      <c r="A1140" s="2" t="s">
        <v>495</v>
      </c>
      <c r="E1140" s="19"/>
      <c r="I1140" s="35">
        <f>+I1136-I1139</f>
        <v>479344.93481647968</v>
      </c>
      <c r="J1140" s="35">
        <f>+J1136-J1139</f>
        <v>186969.07490968704</v>
      </c>
    </row>
    <row r="1141" spans="1:10" ht="16.5" thickTop="1" x14ac:dyDescent="0.25">
      <c r="E1141" s="19"/>
    </row>
    <row r="1143" spans="1:10" x14ac:dyDescent="0.25">
      <c r="A1143" s="7" t="s">
        <v>1126</v>
      </c>
    </row>
    <row r="1144" spans="1:10" s="44" customFormat="1" x14ac:dyDescent="0.2">
      <c r="A1144" s="44" t="s">
        <v>497</v>
      </c>
      <c r="B1144" s="44" t="s">
        <v>498</v>
      </c>
    </row>
    <row r="1145" spans="1:10" s="44" customFormat="1" x14ac:dyDescent="0.2">
      <c r="A1145" s="44" t="s">
        <v>499</v>
      </c>
      <c r="B1145" s="44" t="s">
        <v>500</v>
      </c>
    </row>
    <row r="1146" spans="1:10" s="44" customFormat="1" x14ac:dyDescent="0.2">
      <c r="A1146" s="44" t="s">
        <v>501</v>
      </c>
      <c r="B1146" s="44" t="s">
        <v>502</v>
      </c>
    </row>
    <row r="1147" spans="1:10" s="44" customFormat="1" x14ac:dyDescent="0.2">
      <c r="A1147" s="44" t="s">
        <v>503</v>
      </c>
      <c r="B1147" s="44" t="s">
        <v>504</v>
      </c>
    </row>
    <row r="1148" spans="1:10" s="44" customFormat="1" x14ac:dyDescent="0.2">
      <c r="A1148" s="44" t="s">
        <v>505</v>
      </c>
      <c r="B1148" s="44" t="s">
        <v>506</v>
      </c>
    </row>
    <row r="1149" spans="1:10" s="44" customFormat="1" x14ac:dyDescent="0.2"/>
    <row r="1150" spans="1:10" s="44" customFormat="1" x14ac:dyDescent="0.2">
      <c r="A1150" s="44" t="s">
        <v>507</v>
      </c>
      <c r="B1150" s="44" t="s">
        <v>508</v>
      </c>
    </row>
    <row r="1151" spans="1:10" s="44" customFormat="1" x14ac:dyDescent="0.2"/>
    <row r="1152" spans="1:10" s="44" customFormat="1" x14ac:dyDescent="0.2">
      <c r="A1152" s="44" t="s">
        <v>509</v>
      </c>
      <c r="B1152" s="44" t="s">
        <v>510</v>
      </c>
    </row>
    <row r="1153" spans="1:6" s="44" customFormat="1" x14ac:dyDescent="0.2"/>
    <row r="1154" spans="1:6" s="44" customFormat="1" x14ac:dyDescent="0.2">
      <c r="D1154" s="44" t="s">
        <v>511</v>
      </c>
      <c r="F1154" s="44" t="s">
        <v>512</v>
      </c>
    </row>
    <row r="1155" spans="1:6" s="44" customFormat="1" x14ac:dyDescent="0.2">
      <c r="D1155" s="44" t="s">
        <v>513</v>
      </c>
      <c r="F1155" s="44" t="s">
        <v>514</v>
      </c>
    </row>
    <row r="1156" spans="1:6" s="44" customFormat="1" x14ac:dyDescent="0.2"/>
    <row r="1157" spans="1:6" s="44" customFormat="1" x14ac:dyDescent="0.2">
      <c r="D1157" s="44" t="s">
        <v>515</v>
      </c>
      <c r="F1157" s="45">
        <v>0.2</v>
      </c>
    </row>
    <row r="1158" spans="1:6" s="44" customFormat="1" x14ac:dyDescent="0.2">
      <c r="D1158" s="44" t="s">
        <v>516</v>
      </c>
      <c r="F1158" s="45">
        <v>0.1</v>
      </c>
    </row>
    <row r="1159" spans="1:6" s="44" customFormat="1" x14ac:dyDescent="0.2">
      <c r="D1159" s="44" t="s">
        <v>517</v>
      </c>
      <c r="F1159" s="45">
        <v>6.6699999999999995E-2</v>
      </c>
    </row>
    <row r="1160" spans="1:6" s="44" customFormat="1" x14ac:dyDescent="0.2">
      <c r="F1160" s="45"/>
    </row>
    <row r="1161" spans="1:6" s="44" customFormat="1" x14ac:dyDescent="0.2">
      <c r="A1161" s="44" t="s">
        <v>518</v>
      </c>
      <c r="B1161" s="44" t="s">
        <v>519</v>
      </c>
      <c r="F1161" s="45"/>
    </row>
    <row r="1162" spans="1:6" s="44" customFormat="1" x14ac:dyDescent="0.2">
      <c r="F1162" s="45"/>
    </row>
    <row r="1163" spans="1:6" s="44" customFormat="1" x14ac:dyDescent="0.2">
      <c r="F1163" s="45" t="s">
        <v>512</v>
      </c>
    </row>
    <row r="1164" spans="1:6" s="44" customFormat="1" x14ac:dyDescent="0.2">
      <c r="B1164" s="44" t="s">
        <v>520</v>
      </c>
      <c r="F1164" s="45" t="s">
        <v>514</v>
      </c>
    </row>
    <row r="1165" spans="1:6" s="44" customFormat="1" x14ac:dyDescent="0.2">
      <c r="F1165" s="45"/>
    </row>
    <row r="1166" spans="1:6" s="44" customFormat="1" x14ac:dyDescent="0.2">
      <c r="F1166" s="45"/>
    </row>
    <row r="1167" spans="1:6" s="44" customFormat="1" x14ac:dyDescent="0.2">
      <c r="B1167" s="44" t="s">
        <v>521</v>
      </c>
      <c r="F1167" s="45">
        <v>6.6699999999999995E-2</v>
      </c>
    </row>
    <row r="1168" spans="1:6" s="44" customFormat="1" x14ac:dyDescent="0.2">
      <c r="F1168" s="45"/>
    </row>
    <row r="1169" spans="2:6" s="44" customFormat="1" x14ac:dyDescent="0.2">
      <c r="B1169" s="44" t="s">
        <v>522</v>
      </c>
      <c r="F1169" s="45"/>
    </row>
    <row r="1170" spans="2:6" s="44" customFormat="1" x14ac:dyDescent="0.2">
      <c r="B1170" s="44" t="s">
        <v>523</v>
      </c>
      <c r="F1170" s="45">
        <v>0.125</v>
      </c>
    </row>
    <row r="1171" spans="2:6" s="44" customFormat="1" x14ac:dyDescent="0.2">
      <c r="F1171" s="45"/>
    </row>
    <row r="1172" spans="2:6" s="44" customFormat="1" x14ac:dyDescent="0.2">
      <c r="B1172" s="44" t="s">
        <v>524</v>
      </c>
      <c r="F1172" s="45"/>
    </row>
    <row r="1173" spans="2:6" s="44" customFormat="1" x14ac:dyDescent="0.2">
      <c r="B1173" s="44" t="s">
        <v>525</v>
      </c>
      <c r="F1173" s="45">
        <v>4.7500000000000001E-2</v>
      </c>
    </row>
    <row r="1174" spans="2:6" s="44" customFormat="1" x14ac:dyDescent="0.2">
      <c r="B1174" s="44" t="s">
        <v>526</v>
      </c>
      <c r="F1174" s="45">
        <v>4.7500000000000001E-2</v>
      </c>
    </row>
    <row r="1175" spans="2:6" s="44" customFormat="1" x14ac:dyDescent="0.2">
      <c r="B1175" s="44" t="s">
        <v>527</v>
      </c>
      <c r="F1175" s="45">
        <v>4.2000000000000003E-2</v>
      </c>
    </row>
    <row r="1176" spans="2:6" s="44" customFormat="1" x14ac:dyDescent="0.2">
      <c r="B1176" s="44" t="s">
        <v>528</v>
      </c>
      <c r="F1176" s="45">
        <v>3.5900000000000001E-2</v>
      </c>
    </row>
    <row r="1177" spans="2:6" s="44" customFormat="1" x14ac:dyDescent="0.2">
      <c r="B1177" s="44" t="s">
        <v>529</v>
      </c>
      <c r="F1177" s="45">
        <v>3.5900000000000001E-2</v>
      </c>
    </row>
    <row r="1178" spans="2:6" s="44" customFormat="1" x14ac:dyDescent="0.2">
      <c r="F1178" s="45"/>
    </row>
    <row r="1179" spans="2:6" s="44" customFormat="1" x14ac:dyDescent="0.2">
      <c r="B1179" s="44" t="s">
        <v>530</v>
      </c>
      <c r="F1179" s="45"/>
    </row>
    <row r="1180" spans="2:6" s="44" customFormat="1" x14ac:dyDescent="0.2">
      <c r="B1180" s="44" t="s">
        <v>527</v>
      </c>
      <c r="F1180" s="45">
        <v>4.6899999999999997E-2</v>
      </c>
    </row>
    <row r="1181" spans="2:6" s="44" customFormat="1" x14ac:dyDescent="0.2">
      <c r="B1181" s="44" t="s">
        <v>528</v>
      </c>
      <c r="F1181" s="45">
        <v>4.3700000000000003E-2</v>
      </c>
    </row>
    <row r="1182" spans="2:6" s="44" customFormat="1" x14ac:dyDescent="0.2">
      <c r="B1182" s="44" t="s">
        <v>529</v>
      </c>
      <c r="F1182" s="45">
        <v>4.3700000000000003E-2</v>
      </c>
    </row>
    <row r="1183" spans="2:6" s="44" customFormat="1" x14ac:dyDescent="0.2">
      <c r="F1183" s="45"/>
    </row>
    <row r="1184" spans="2:6" s="44" customFormat="1" x14ac:dyDescent="0.2">
      <c r="B1184" s="44" t="s">
        <v>531</v>
      </c>
      <c r="F1184" s="45"/>
    </row>
    <row r="1185" spans="2:6" s="44" customFormat="1" x14ac:dyDescent="0.2">
      <c r="B1185" s="44" t="s">
        <v>525</v>
      </c>
      <c r="F1185" s="45">
        <v>4.8599999999999997E-2</v>
      </c>
    </row>
    <row r="1186" spans="2:6" s="44" customFormat="1" x14ac:dyDescent="0.2">
      <c r="B1186" s="44" t="s">
        <v>526</v>
      </c>
      <c r="F1186" s="45">
        <v>4.8599999999999997E-2</v>
      </c>
    </row>
    <row r="1187" spans="2:6" s="44" customFormat="1" x14ac:dyDescent="0.2">
      <c r="B1187" s="44" t="s">
        <v>527</v>
      </c>
      <c r="F1187" s="45">
        <v>4.3099999999999999E-2</v>
      </c>
    </row>
    <row r="1188" spans="2:6" s="44" customFormat="1" x14ac:dyDescent="0.2">
      <c r="B1188" s="44" t="s">
        <v>528</v>
      </c>
      <c r="F1188" s="45">
        <v>3.6900000000000002E-2</v>
      </c>
    </row>
    <row r="1189" spans="2:6" s="44" customFormat="1" x14ac:dyDescent="0.2">
      <c r="B1189" s="44" t="s">
        <v>529</v>
      </c>
      <c r="F1189" s="45">
        <v>3.6900000000000002E-2</v>
      </c>
    </row>
    <row r="1190" spans="2:6" s="44" customFormat="1" x14ac:dyDescent="0.2">
      <c r="F1190" s="45"/>
    </row>
    <row r="1191" spans="2:6" s="44" customFormat="1" x14ac:dyDescent="0.2">
      <c r="B1191" s="44" t="s">
        <v>532</v>
      </c>
      <c r="F1191" s="45"/>
    </row>
    <row r="1192" spans="2:6" s="44" customFormat="1" x14ac:dyDescent="0.2">
      <c r="B1192" s="44" t="s">
        <v>525</v>
      </c>
      <c r="F1192" s="45">
        <v>4.9000000000000002E-2</v>
      </c>
    </row>
    <row r="1193" spans="2:6" s="44" customFormat="1" x14ac:dyDescent="0.2">
      <c r="B1193" s="44" t="s">
        <v>526</v>
      </c>
      <c r="F1193" s="45">
        <v>4.9000000000000002E-2</v>
      </c>
    </row>
    <row r="1194" spans="2:6" s="44" customFormat="1" x14ac:dyDescent="0.2">
      <c r="B1194" s="44" t="s">
        <v>527</v>
      </c>
      <c r="F1194" s="45">
        <v>4.36E-2</v>
      </c>
    </row>
    <row r="1195" spans="2:6" s="44" customFormat="1" x14ac:dyDescent="0.2">
      <c r="B1195" s="44" t="s">
        <v>528</v>
      </c>
      <c r="F1195" s="45">
        <v>3.7499999999999999E-2</v>
      </c>
    </row>
    <row r="1196" spans="2:6" s="44" customFormat="1" x14ac:dyDescent="0.2">
      <c r="B1196" s="44" t="s">
        <v>529</v>
      </c>
      <c r="F1196" s="45">
        <v>3.7499999999999999E-2</v>
      </c>
    </row>
    <row r="1197" spans="2:6" s="44" customFormat="1" x14ac:dyDescent="0.2">
      <c r="F1197" s="45"/>
    </row>
    <row r="1198" spans="2:6" s="44" customFormat="1" x14ac:dyDescent="0.2">
      <c r="B1198" s="44" t="s">
        <v>533</v>
      </c>
      <c r="F1198" s="45">
        <v>6.6699999999999995E-2</v>
      </c>
    </row>
    <row r="1199" spans="2:6" s="44" customFormat="1" x14ac:dyDescent="0.2">
      <c r="F1199" s="45"/>
    </row>
    <row r="1200" spans="2:6" s="44" customFormat="1" x14ac:dyDescent="0.2">
      <c r="F1200" s="45"/>
    </row>
    <row r="1201" spans="1:6" s="44" customFormat="1" x14ac:dyDescent="0.2">
      <c r="A1201" s="44" t="s">
        <v>534</v>
      </c>
      <c r="B1201" s="44" t="s">
        <v>535</v>
      </c>
      <c r="F1201" s="45"/>
    </row>
    <row r="1202" spans="1:6" s="44" customFormat="1" x14ac:dyDescent="0.2">
      <c r="F1202" s="45"/>
    </row>
    <row r="1203" spans="1:6" s="44" customFormat="1" x14ac:dyDescent="0.2">
      <c r="B1203" s="44" t="s">
        <v>536</v>
      </c>
      <c r="F1203" s="45">
        <v>2.5100000000000001E-2</v>
      </c>
    </row>
    <row r="1204" spans="1:6" s="44" customFormat="1" x14ac:dyDescent="0.2">
      <c r="B1204" s="44" t="s">
        <v>537</v>
      </c>
      <c r="F1204" s="45">
        <v>2.7099999999999999E-2</v>
      </c>
    </row>
    <row r="1205" spans="1:6" s="44" customFormat="1" x14ac:dyDescent="0.2">
      <c r="B1205" s="44" t="s">
        <v>538</v>
      </c>
      <c r="F1205" s="45">
        <v>2.9899999999999999E-2</v>
      </c>
    </row>
    <row r="1206" spans="1:6" s="44" customFormat="1" x14ac:dyDescent="0.2">
      <c r="B1206" s="44" t="s">
        <v>539</v>
      </c>
      <c r="F1206" s="45">
        <v>2.52E-2</v>
      </c>
    </row>
    <row r="1207" spans="1:6" s="44" customFormat="1" x14ac:dyDescent="0.2">
      <c r="B1207" s="44" t="s">
        <v>540</v>
      </c>
      <c r="F1207" s="45">
        <v>2.5100000000000001E-2</v>
      </c>
    </row>
    <row r="1208" spans="1:6" s="44" customFormat="1" x14ac:dyDescent="0.2">
      <c r="B1208" s="44" t="s">
        <v>541</v>
      </c>
      <c r="F1208" s="45">
        <v>2.6599999999999999E-2</v>
      </c>
    </row>
    <row r="1209" spans="1:6" x14ac:dyDescent="0.25">
      <c r="F1209" s="38"/>
    </row>
  </sheetData>
  <autoFilter ref="A5:F1120" xr:uid="{9C413A1F-8432-4904-9C1E-64D1E0174F22}"/>
  <hyperlinks>
    <hyperlink ref="K1128" r:id="rId1" xr:uid="{C6B5460C-B42B-4CB0-8FD2-7824E239DB05}"/>
    <hyperlink ref="K1132" r:id="rId2" xr:uid="{083F230B-1F59-440C-87EC-A4974A05B2EB}"/>
  </hyperlinks>
  <printOptions gridLines="1"/>
  <pageMargins left="0.7" right="0.7" top="0.75" bottom="0.75" header="0.3" footer="0.3"/>
  <pageSetup scale="22" fitToHeight="10" orientation="portrait" r:id="rId3"/>
  <headerFooter>
    <oddHeader>&amp;RCase No. 2026-00077
Attachment to Response to AG-2 Question No. 6a
Garrett</oddHeader>
    <oddFooter>&amp;L&amp;"Calibri"&amp;11&amp;K000000&amp;D &amp;T
&amp;Z&amp;F&amp;A_x000D_&amp;1#&amp;"Calibri"&amp;14&amp;K000000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9647-AC4A-4D66-A7CF-51A904B46844}">
  <sheetPr>
    <pageSetUpPr fitToPage="1"/>
  </sheetPr>
  <dimension ref="A1:O627"/>
  <sheetViews>
    <sheetView zoomScale="90" zoomScaleNormal="90" workbookViewId="0">
      <pane xSplit="4" ySplit="6" topLeftCell="E514" activePane="bottomRight" state="frozen"/>
      <selection pane="topRight" activeCell="E1" sqref="E1"/>
      <selection pane="bottomLeft" activeCell="A7" sqref="A7"/>
      <selection pane="bottomRight" activeCell="D533" sqref="D533"/>
    </sheetView>
  </sheetViews>
  <sheetFormatPr defaultColWidth="9.140625" defaultRowHeight="15.75" x14ac:dyDescent="0.25"/>
  <cols>
    <col min="1" max="1" width="43" style="2" bestFit="1" customWidth="1"/>
    <col min="2" max="2" width="12" style="2" customWidth="1"/>
    <col min="3" max="4" width="9.7109375" style="3" customWidth="1"/>
    <col min="5" max="5" width="21" style="2" bestFit="1" customWidth="1"/>
    <col min="6" max="8" width="17.7109375" style="2" bestFit="1" customWidth="1"/>
    <col min="9" max="9" width="20.7109375" style="2" bestFit="1" customWidth="1"/>
    <col min="10" max="10" width="23.85546875" style="2" bestFit="1" customWidth="1"/>
    <col min="11" max="11" width="21" style="2" bestFit="1" customWidth="1"/>
    <col min="12" max="12" width="9.140625" style="2"/>
    <col min="13" max="13" width="16.7109375" style="2" bestFit="1" customWidth="1"/>
    <col min="14" max="15" width="15.5703125" style="2" bestFit="1" customWidth="1"/>
    <col min="16" max="16384" width="9.140625" style="2"/>
  </cols>
  <sheetData>
    <row r="1" spans="1:11" x14ac:dyDescent="0.25">
      <c r="A1" s="1" t="s">
        <v>0</v>
      </c>
    </row>
    <row r="2" spans="1:11" x14ac:dyDescent="0.25">
      <c r="A2" s="4" t="s">
        <v>1</v>
      </c>
      <c r="B2" s="4"/>
    </row>
    <row r="3" spans="1:11" x14ac:dyDescent="0.25">
      <c r="A3" s="4"/>
      <c r="B3" s="4"/>
    </row>
    <row r="4" spans="1:11" x14ac:dyDescent="0.25">
      <c r="C4" s="5"/>
      <c r="D4" s="5"/>
      <c r="F4" s="6"/>
      <c r="G4" s="6"/>
    </row>
    <row r="5" spans="1:11" x14ac:dyDescent="0.25">
      <c r="A5" s="7"/>
      <c r="B5" s="7"/>
      <c r="C5" s="8"/>
      <c r="D5" s="8"/>
      <c r="E5" s="6" t="s">
        <v>2</v>
      </c>
      <c r="F5" s="6" t="s">
        <v>3</v>
      </c>
      <c r="G5" s="6" t="s">
        <v>4</v>
      </c>
      <c r="H5" s="9"/>
      <c r="I5" s="10"/>
      <c r="J5" s="10"/>
      <c r="K5" s="10"/>
    </row>
    <row r="6" spans="1:11" s="16" customFormat="1" ht="47.25" x14ac:dyDescent="0.25">
      <c r="A6" s="11" t="s">
        <v>5</v>
      </c>
      <c r="B6" s="11" t="s">
        <v>6</v>
      </c>
      <c r="C6" s="12" t="s">
        <v>1131</v>
      </c>
      <c r="D6" s="12" t="s">
        <v>7</v>
      </c>
      <c r="E6" s="13">
        <v>45444</v>
      </c>
      <c r="F6" s="14">
        <v>45444</v>
      </c>
      <c r="G6" s="14">
        <v>45444</v>
      </c>
      <c r="H6" s="9" t="s">
        <v>8</v>
      </c>
      <c r="I6" s="15" t="s">
        <v>9</v>
      </c>
      <c r="J6" s="15" t="s">
        <v>10</v>
      </c>
      <c r="K6" s="15" t="s">
        <v>8</v>
      </c>
    </row>
    <row r="7" spans="1:11" x14ac:dyDescent="0.25">
      <c r="A7" s="7" t="s">
        <v>11</v>
      </c>
      <c r="C7" s="17"/>
      <c r="D7" s="17"/>
      <c r="E7" s="18"/>
      <c r="F7" s="19"/>
      <c r="G7" s="19"/>
      <c r="H7" s="18"/>
      <c r="I7" s="18"/>
      <c r="J7" s="18"/>
      <c r="K7" s="18"/>
    </row>
    <row r="8" spans="1:11" x14ac:dyDescent="0.25">
      <c r="A8" s="2" t="s">
        <v>12</v>
      </c>
      <c r="B8" s="2">
        <v>130300</v>
      </c>
      <c r="C8" s="17">
        <v>0</v>
      </c>
      <c r="D8" s="17">
        <v>9.2899999999999996E-2</v>
      </c>
      <c r="E8" s="18">
        <v>0</v>
      </c>
      <c r="F8" s="19">
        <f>E8*C8/12</f>
        <v>0</v>
      </c>
      <c r="G8" s="19">
        <f>+E8*D8/12</f>
        <v>0</v>
      </c>
      <c r="H8" s="18">
        <f>+G8-F8</f>
        <v>0</v>
      </c>
      <c r="I8" s="18">
        <f t="shared" ref="I8:J10" si="0">+F8*12</f>
        <v>0</v>
      </c>
      <c r="J8" s="18">
        <f t="shared" si="0"/>
        <v>0</v>
      </c>
      <c r="K8" s="18">
        <f>+J8-I8</f>
        <v>0</v>
      </c>
    </row>
    <row r="9" spans="1:11" x14ac:dyDescent="0.25">
      <c r="A9" s="2" t="s">
        <v>13</v>
      </c>
      <c r="B9" s="2">
        <v>130332</v>
      </c>
      <c r="C9" s="17">
        <v>0.20599999999999999</v>
      </c>
      <c r="D9" s="17">
        <v>0.20610000000000001</v>
      </c>
      <c r="E9" s="18">
        <v>63900.15</v>
      </c>
      <c r="F9" s="19">
        <f>E9*C9/12</f>
        <v>1096.952575</v>
      </c>
      <c r="G9" s="19">
        <f>+E9*D9/12</f>
        <v>1097.48507625</v>
      </c>
      <c r="H9" s="18">
        <f>+G9-F9</f>
        <v>0.53250124999999571</v>
      </c>
      <c r="I9" s="18">
        <f t="shared" si="0"/>
        <v>13163.430899999999</v>
      </c>
      <c r="J9" s="18">
        <f t="shared" si="0"/>
        <v>13169.820915</v>
      </c>
      <c r="K9" s="18">
        <f>+J9-I9</f>
        <v>6.390015000000858</v>
      </c>
    </row>
    <row r="10" spans="1:11" x14ac:dyDescent="0.25">
      <c r="A10" s="2" t="s">
        <v>14</v>
      </c>
      <c r="B10" s="2">
        <v>130342</v>
      </c>
      <c r="C10" s="17">
        <v>0.20599999999999999</v>
      </c>
      <c r="D10" s="17">
        <v>0.20610000000000001</v>
      </c>
      <c r="E10" s="18">
        <v>63900.15</v>
      </c>
      <c r="F10" s="19">
        <f>E10*C10/12</f>
        <v>1096.952575</v>
      </c>
      <c r="G10" s="19">
        <f>+E10*D10/12</f>
        <v>1097.48507625</v>
      </c>
      <c r="H10" s="18">
        <f>+G10-F10</f>
        <v>0.53250124999999571</v>
      </c>
      <c r="I10" s="18">
        <f t="shared" si="0"/>
        <v>13163.430899999999</v>
      </c>
      <c r="J10" s="18">
        <f t="shared" si="0"/>
        <v>13169.820915</v>
      </c>
      <c r="K10" s="18">
        <f>+J10-I10</f>
        <v>6.390015000000858</v>
      </c>
    </row>
    <row r="11" spans="1:11" x14ac:dyDescent="0.25">
      <c r="A11" s="7" t="s">
        <v>15</v>
      </c>
      <c r="C11" s="17"/>
      <c r="D11" s="17"/>
      <c r="E11" s="20">
        <f>SUBTOTAL(9,E8:E10)</f>
        <v>127800.3</v>
      </c>
      <c r="F11" s="20">
        <f t="shared" ref="F11:K11" si="1">SUBTOTAL(9,F8:F10)</f>
        <v>2193.90515</v>
      </c>
      <c r="G11" s="20">
        <f t="shared" si="1"/>
        <v>2194.9701525</v>
      </c>
      <c r="H11" s="20">
        <f t="shared" si="1"/>
        <v>1.0650024999999914</v>
      </c>
      <c r="I11" s="20">
        <f t="shared" si="1"/>
        <v>26326.861799999999</v>
      </c>
      <c r="J11" s="20">
        <f t="shared" si="1"/>
        <v>26339.64183</v>
      </c>
      <c r="K11" s="20">
        <f t="shared" si="1"/>
        <v>12.780030000001716</v>
      </c>
    </row>
    <row r="12" spans="1:11" x14ac:dyDescent="0.25">
      <c r="C12" s="17"/>
      <c r="D12" s="17"/>
      <c r="E12" s="18"/>
      <c r="F12" s="19"/>
      <c r="G12" s="19"/>
      <c r="H12" s="18"/>
      <c r="I12" s="18"/>
      <c r="J12" s="18"/>
      <c r="K12" s="18"/>
    </row>
    <row r="13" spans="1:11" x14ac:dyDescent="0.25">
      <c r="C13" s="17"/>
      <c r="D13" s="17"/>
      <c r="E13" s="18"/>
      <c r="F13" s="19"/>
      <c r="G13" s="19"/>
      <c r="H13" s="18"/>
      <c r="I13" s="18"/>
      <c r="J13" s="18"/>
      <c r="K13" s="18"/>
    </row>
    <row r="14" spans="1:11" x14ac:dyDescent="0.25">
      <c r="A14" s="21" t="s">
        <v>16</v>
      </c>
      <c r="C14" s="17"/>
      <c r="D14" s="17"/>
      <c r="E14" s="18"/>
      <c r="F14" s="19"/>
      <c r="G14" s="19"/>
      <c r="H14" s="18"/>
      <c r="I14" s="18"/>
      <c r="J14" s="18"/>
      <c r="K14" s="18"/>
    </row>
    <row r="15" spans="1:11" x14ac:dyDescent="0.25">
      <c r="C15" s="17"/>
      <c r="D15" s="17"/>
      <c r="E15" s="18"/>
      <c r="F15" s="19"/>
      <c r="G15" s="19"/>
      <c r="H15" s="18"/>
      <c r="I15" s="18"/>
      <c r="J15" s="18"/>
      <c r="K15" s="18"/>
    </row>
    <row r="16" spans="1:11" x14ac:dyDescent="0.25">
      <c r="A16" s="7" t="s">
        <v>17</v>
      </c>
      <c r="C16" s="17"/>
      <c r="D16" s="17"/>
      <c r="E16" s="18"/>
      <c r="F16" s="19"/>
      <c r="G16" s="19"/>
      <c r="H16" s="18"/>
      <c r="I16" s="18"/>
      <c r="J16" s="18"/>
      <c r="K16" s="18"/>
    </row>
    <row r="17" spans="1:11" x14ac:dyDescent="0.25">
      <c r="A17" s="2" t="s">
        <v>18</v>
      </c>
      <c r="B17" s="2">
        <v>131100</v>
      </c>
      <c r="C17" s="17">
        <v>2.3400000000000001E-2</v>
      </c>
      <c r="D17" s="17">
        <v>2.3400000000000001E-2</v>
      </c>
      <c r="E17" s="18">
        <v>0</v>
      </c>
      <c r="F17" s="19">
        <f t="shared" ref="F17:F44" si="2">E17*C17/12</f>
        <v>0</v>
      </c>
      <c r="G17" s="19">
        <f t="shared" ref="G17:G44" si="3">+E17*D17/12</f>
        <v>0</v>
      </c>
      <c r="H17" s="18">
        <f t="shared" ref="H17:H44" si="4">+G17-F17</f>
        <v>0</v>
      </c>
      <c r="I17" s="18">
        <f t="shared" ref="I17:J44" si="5">+F17*12</f>
        <v>0</v>
      </c>
      <c r="J17" s="18">
        <f t="shared" si="5"/>
        <v>0</v>
      </c>
      <c r="K17" s="18">
        <f t="shared" ref="K17:K44" si="6">+J17-I17</f>
        <v>0</v>
      </c>
    </row>
    <row r="18" spans="1:11" x14ac:dyDescent="0.25">
      <c r="A18" s="2" t="s">
        <v>19</v>
      </c>
      <c r="B18" s="2">
        <v>131100</v>
      </c>
      <c r="C18" s="17">
        <v>2.3400000000000001E-2</v>
      </c>
      <c r="D18" s="17">
        <v>2.3400000000000001E-2</v>
      </c>
      <c r="E18" s="18">
        <v>6620649.8499999996</v>
      </c>
      <c r="F18" s="19">
        <f t="shared" si="2"/>
        <v>12910.267207499999</v>
      </c>
      <c r="G18" s="19">
        <f t="shared" si="3"/>
        <v>12910.267207499999</v>
      </c>
      <c r="H18" s="18">
        <f t="shared" si="4"/>
        <v>0</v>
      </c>
      <c r="I18" s="18">
        <f t="shared" si="5"/>
        <v>154923.20648999998</v>
      </c>
      <c r="J18" s="18">
        <f t="shared" si="5"/>
        <v>154923.20648999998</v>
      </c>
      <c r="K18" s="18">
        <f t="shared" si="6"/>
        <v>0</v>
      </c>
    </row>
    <row r="19" spans="1:11" x14ac:dyDescent="0.25">
      <c r="A19" s="2" t="s">
        <v>20</v>
      </c>
      <c r="B19" s="2">
        <v>131100</v>
      </c>
      <c r="C19" s="17">
        <v>0</v>
      </c>
      <c r="D19" s="17">
        <f>+C19</f>
        <v>0</v>
      </c>
      <c r="E19" s="18">
        <v>0</v>
      </c>
      <c r="F19" s="19">
        <f t="shared" si="2"/>
        <v>0</v>
      </c>
      <c r="G19" s="19">
        <f t="shared" si="3"/>
        <v>0</v>
      </c>
      <c r="H19" s="18">
        <f t="shared" si="4"/>
        <v>0</v>
      </c>
      <c r="I19" s="18">
        <f t="shared" si="5"/>
        <v>0</v>
      </c>
      <c r="J19" s="18">
        <f t="shared" si="5"/>
        <v>0</v>
      </c>
      <c r="K19" s="18">
        <f t="shared" si="6"/>
        <v>0</v>
      </c>
    </row>
    <row r="20" spans="1:11" x14ac:dyDescent="0.25">
      <c r="A20" s="2" t="s">
        <v>21</v>
      </c>
      <c r="B20" s="2">
        <v>131100</v>
      </c>
      <c r="C20" s="17">
        <v>5.6099999999999997E-2</v>
      </c>
      <c r="D20" s="17">
        <f>+C20</f>
        <v>5.6099999999999997E-2</v>
      </c>
      <c r="E20" s="18">
        <v>0</v>
      </c>
      <c r="F20" s="19">
        <f t="shared" si="2"/>
        <v>0</v>
      </c>
      <c r="G20" s="19">
        <f t="shared" si="3"/>
        <v>0</v>
      </c>
      <c r="H20" s="18">
        <f t="shared" si="4"/>
        <v>0</v>
      </c>
      <c r="I20" s="18">
        <f t="shared" si="5"/>
        <v>0</v>
      </c>
      <c r="J20" s="18">
        <f t="shared" si="5"/>
        <v>0</v>
      </c>
      <c r="K20" s="18">
        <f t="shared" si="6"/>
        <v>0</v>
      </c>
    </row>
    <row r="21" spans="1:11" x14ac:dyDescent="0.25">
      <c r="A21" s="2" t="s">
        <v>22</v>
      </c>
      <c r="B21" s="2">
        <v>131100</v>
      </c>
      <c r="C21" s="17">
        <v>1.8800000000000001E-2</v>
      </c>
      <c r="D21" s="17">
        <f>+C21</f>
        <v>1.8800000000000001E-2</v>
      </c>
      <c r="E21" s="18">
        <v>0</v>
      </c>
      <c r="F21" s="19">
        <f t="shared" si="2"/>
        <v>0</v>
      </c>
      <c r="G21" s="19">
        <f t="shared" si="3"/>
        <v>0</v>
      </c>
      <c r="H21" s="18">
        <f t="shared" si="4"/>
        <v>0</v>
      </c>
      <c r="I21" s="18">
        <f t="shared" si="5"/>
        <v>0</v>
      </c>
      <c r="J21" s="18">
        <f t="shared" si="5"/>
        <v>0</v>
      </c>
      <c r="K21" s="18">
        <f t="shared" si="6"/>
        <v>0</v>
      </c>
    </row>
    <row r="22" spans="1:11" x14ac:dyDescent="0.25">
      <c r="A22" s="2" t="s">
        <v>23</v>
      </c>
      <c r="B22" s="2">
        <v>131100</v>
      </c>
      <c r="C22" s="17">
        <v>1.8800000000000001E-2</v>
      </c>
      <c r="D22" s="17">
        <f>+C22</f>
        <v>1.8800000000000001E-2</v>
      </c>
      <c r="E22" s="18">
        <v>0</v>
      </c>
      <c r="F22" s="19">
        <f t="shared" si="2"/>
        <v>0</v>
      </c>
      <c r="G22" s="19">
        <f t="shared" si="3"/>
        <v>0</v>
      </c>
      <c r="H22" s="18">
        <f t="shared" si="4"/>
        <v>0</v>
      </c>
      <c r="I22" s="18">
        <f t="shared" si="5"/>
        <v>0</v>
      </c>
      <c r="J22" s="18">
        <f t="shared" si="5"/>
        <v>0</v>
      </c>
      <c r="K22" s="18">
        <f t="shared" si="6"/>
        <v>0</v>
      </c>
    </row>
    <row r="23" spans="1:11" x14ac:dyDescent="0.25">
      <c r="A23" s="2" t="s">
        <v>24</v>
      </c>
      <c r="B23" s="2">
        <v>131100</v>
      </c>
      <c r="C23" s="17">
        <v>3.7500000000000006E-2</v>
      </c>
      <c r="D23" s="17">
        <v>3.6799999999999999E-2</v>
      </c>
      <c r="E23" s="18">
        <v>132732424.75999995</v>
      </c>
      <c r="F23" s="19">
        <f t="shared" si="2"/>
        <v>414788.82737499988</v>
      </c>
      <c r="G23" s="19">
        <f t="shared" si="3"/>
        <v>407046.1025973332</v>
      </c>
      <c r="H23" s="18">
        <f t="shared" si="4"/>
        <v>-7742.7247776666773</v>
      </c>
      <c r="I23" s="18">
        <f t="shared" si="5"/>
        <v>4977465.9284999985</v>
      </c>
      <c r="J23" s="18">
        <f t="shared" si="5"/>
        <v>4884553.2311679982</v>
      </c>
      <c r="K23" s="18">
        <f t="shared" si="6"/>
        <v>-92912.69733200036</v>
      </c>
    </row>
    <row r="24" spans="1:11" x14ac:dyDescent="0.25">
      <c r="A24" s="2" t="s">
        <v>25</v>
      </c>
      <c r="B24" s="2">
        <v>131100</v>
      </c>
      <c r="C24" s="17">
        <v>3.7500000000000006E-2</v>
      </c>
      <c r="D24" s="17">
        <v>3.6799999999999999E-2</v>
      </c>
      <c r="E24" s="18">
        <v>0</v>
      </c>
      <c r="F24" s="19">
        <f t="shared" si="2"/>
        <v>0</v>
      </c>
      <c r="G24" s="19">
        <f t="shared" si="3"/>
        <v>0</v>
      </c>
      <c r="H24" s="18">
        <f t="shared" si="4"/>
        <v>0</v>
      </c>
      <c r="I24" s="18">
        <f t="shared" si="5"/>
        <v>0</v>
      </c>
      <c r="J24" s="18">
        <f t="shared" si="5"/>
        <v>0</v>
      </c>
      <c r="K24" s="18">
        <f t="shared" si="6"/>
        <v>0</v>
      </c>
    </row>
    <row r="25" spans="1:11" x14ac:dyDescent="0.25">
      <c r="A25" s="2" t="s">
        <v>26</v>
      </c>
      <c r="B25" s="2">
        <v>131100</v>
      </c>
      <c r="C25" s="17">
        <v>1.5100000000000001E-2</v>
      </c>
      <c r="D25" s="17">
        <v>1.44E-2</v>
      </c>
      <c r="E25" s="18">
        <v>0</v>
      </c>
      <c r="F25" s="19">
        <f t="shared" si="2"/>
        <v>0</v>
      </c>
      <c r="G25" s="19">
        <f t="shared" si="3"/>
        <v>0</v>
      </c>
      <c r="H25" s="18">
        <f t="shared" si="4"/>
        <v>0</v>
      </c>
      <c r="I25" s="18">
        <f t="shared" si="5"/>
        <v>0</v>
      </c>
      <c r="J25" s="18">
        <f t="shared" si="5"/>
        <v>0</v>
      </c>
      <c r="K25" s="18">
        <f t="shared" si="6"/>
        <v>0</v>
      </c>
    </row>
    <row r="26" spans="1:11" x14ac:dyDescent="0.25">
      <c r="A26" s="2" t="s">
        <v>27</v>
      </c>
      <c r="B26" s="2">
        <v>131100</v>
      </c>
      <c r="C26" s="17">
        <v>0</v>
      </c>
      <c r="D26" s="17">
        <f>+C26</f>
        <v>0</v>
      </c>
      <c r="E26" s="18">
        <v>0</v>
      </c>
      <c r="F26" s="19">
        <f t="shared" si="2"/>
        <v>0</v>
      </c>
      <c r="G26" s="19">
        <f t="shared" si="3"/>
        <v>0</v>
      </c>
      <c r="H26" s="18">
        <f t="shared" si="4"/>
        <v>0</v>
      </c>
      <c r="I26" s="18">
        <f t="shared" si="5"/>
        <v>0</v>
      </c>
      <c r="J26" s="18">
        <f t="shared" si="5"/>
        <v>0</v>
      </c>
      <c r="K26" s="18">
        <f t="shared" si="6"/>
        <v>0</v>
      </c>
    </row>
    <row r="27" spans="1:11" x14ac:dyDescent="0.25">
      <c r="A27" s="2" t="s">
        <v>28</v>
      </c>
      <c r="B27" s="2">
        <v>131100</v>
      </c>
      <c r="C27" s="17">
        <v>0</v>
      </c>
      <c r="D27" s="17">
        <f>+C27</f>
        <v>0</v>
      </c>
      <c r="E27" s="18">
        <v>5647983.1699999999</v>
      </c>
      <c r="F27" s="19">
        <f t="shared" si="2"/>
        <v>0</v>
      </c>
      <c r="G27" s="19">
        <f t="shared" si="3"/>
        <v>0</v>
      </c>
      <c r="H27" s="18">
        <f t="shared" si="4"/>
        <v>0</v>
      </c>
      <c r="I27" s="18">
        <f t="shared" si="5"/>
        <v>0</v>
      </c>
      <c r="J27" s="18">
        <f t="shared" si="5"/>
        <v>0</v>
      </c>
      <c r="K27" s="18">
        <f t="shared" si="6"/>
        <v>0</v>
      </c>
    </row>
    <row r="28" spans="1:11" x14ac:dyDescent="0.25">
      <c r="A28" s="2" t="s">
        <v>29</v>
      </c>
      <c r="B28" s="2">
        <v>131100</v>
      </c>
      <c r="C28" s="17">
        <v>0</v>
      </c>
      <c r="D28" s="17">
        <f>+C28</f>
        <v>0</v>
      </c>
      <c r="E28" s="18">
        <v>0</v>
      </c>
      <c r="F28" s="19">
        <f t="shared" si="2"/>
        <v>0</v>
      </c>
      <c r="G28" s="19">
        <f t="shared" si="3"/>
        <v>0</v>
      </c>
      <c r="H28" s="18">
        <f t="shared" si="4"/>
        <v>0</v>
      </c>
      <c r="I28" s="18">
        <f t="shared" si="5"/>
        <v>0</v>
      </c>
      <c r="J28" s="18">
        <f t="shared" si="5"/>
        <v>0</v>
      </c>
      <c r="K28" s="18">
        <f t="shared" si="6"/>
        <v>0</v>
      </c>
    </row>
    <row r="29" spans="1:11" x14ac:dyDescent="0.25">
      <c r="A29" s="2" t="s">
        <v>30</v>
      </c>
      <c r="B29" s="2">
        <v>131100</v>
      </c>
      <c r="C29" s="17">
        <v>1.8800000000000001E-2</v>
      </c>
      <c r="D29" s="17">
        <f>+C29</f>
        <v>1.8800000000000001E-2</v>
      </c>
      <c r="E29" s="18">
        <v>3379625.6500000004</v>
      </c>
      <c r="F29" s="19">
        <f t="shared" si="2"/>
        <v>5294.7468516666677</v>
      </c>
      <c r="G29" s="19">
        <f t="shared" si="3"/>
        <v>5294.7468516666677</v>
      </c>
      <c r="H29" s="18">
        <f t="shared" si="4"/>
        <v>0</v>
      </c>
      <c r="I29" s="18">
        <f t="shared" si="5"/>
        <v>63536.962220000016</v>
      </c>
      <c r="J29" s="18">
        <f t="shared" si="5"/>
        <v>63536.962220000016</v>
      </c>
      <c r="K29" s="18">
        <f t="shared" si="6"/>
        <v>0</v>
      </c>
    </row>
    <row r="30" spans="1:11" x14ac:dyDescent="0.25">
      <c r="A30" s="2" t="s">
        <v>31</v>
      </c>
      <c r="B30" s="2">
        <v>131100</v>
      </c>
      <c r="C30" s="17">
        <v>1.4790000000000001E-2</v>
      </c>
      <c r="D30" s="17">
        <v>1.4E-2</v>
      </c>
      <c r="E30" s="18">
        <v>135348.24</v>
      </c>
      <c r="F30" s="19">
        <f t="shared" si="2"/>
        <v>166.81670579999999</v>
      </c>
      <c r="G30" s="19">
        <f t="shared" si="3"/>
        <v>157.90628000000001</v>
      </c>
      <c r="H30" s="18">
        <f t="shared" si="4"/>
        <v>-8.9104257999999845</v>
      </c>
      <c r="I30" s="18">
        <f t="shared" si="5"/>
        <v>2001.8004695999998</v>
      </c>
      <c r="J30" s="18">
        <f t="shared" si="5"/>
        <v>1894.87536</v>
      </c>
      <c r="K30" s="18">
        <f t="shared" si="6"/>
        <v>-106.92510959999981</v>
      </c>
    </row>
    <row r="31" spans="1:11" x14ac:dyDescent="0.25">
      <c r="A31" s="2" t="s">
        <v>32</v>
      </c>
      <c r="B31" s="2">
        <v>131100</v>
      </c>
      <c r="C31" s="17">
        <v>1.5100000000000001E-2</v>
      </c>
      <c r="D31" s="17">
        <v>1.44E-2</v>
      </c>
      <c r="E31" s="18">
        <v>27490702.660000004</v>
      </c>
      <c r="F31" s="19">
        <f t="shared" si="2"/>
        <v>34592.46751383334</v>
      </c>
      <c r="G31" s="19">
        <f t="shared" si="3"/>
        <v>32988.843192000008</v>
      </c>
      <c r="H31" s="18">
        <f t="shared" si="4"/>
        <v>-1603.6243218333329</v>
      </c>
      <c r="I31" s="18">
        <f t="shared" si="5"/>
        <v>415109.61016600009</v>
      </c>
      <c r="J31" s="18">
        <f t="shared" si="5"/>
        <v>395866.11830400012</v>
      </c>
      <c r="K31" s="18">
        <f t="shared" si="6"/>
        <v>-19243.491861999966</v>
      </c>
    </row>
    <row r="32" spans="1:11" x14ac:dyDescent="0.25">
      <c r="A32" s="2" t="s">
        <v>33</v>
      </c>
      <c r="B32" s="2">
        <v>131100</v>
      </c>
      <c r="C32" s="17">
        <v>3.3999999999999998E-3</v>
      </c>
      <c r="D32" s="17">
        <v>2.7000000000000001E-3</v>
      </c>
      <c r="E32" s="18">
        <v>2472014.1199999996</v>
      </c>
      <c r="F32" s="19">
        <f t="shared" si="2"/>
        <v>700.40400066666655</v>
      </c>
      <c r="G32" s="19">
        <f t="shared" si="3"/>
        <v>556.20317699999998</v>
      </c>
      <c r="H32" s="18">
        <f t="shared" si="4"/>
        <v>-144.20082366666657</v>
      </c>
      <c r="I32" s="18">
        <f t="shared" si="5"/>
        <v>8404.848007999999</v>
      </c>
      <c r="J32" s="18">
        <f t="shared" si="5"/>
        <v>6674.4381240000002</v>
      </c>
      <c r="K32" s="18">
        <f t="shared" si="6"/>
        <v>-1730.4098839999988</v>
      </c>
    </row>
    <row r="33" spans="1:11" x14ac:dyDescent="0.25">
      <c r="A33" s="2" t="s">
        <v>34</v>
      </c>
      <c r="B33" s="2">
        <v>131100</v>
      </c>
      <c r="C33" s="17">
        <v>1.4700000000000001E-2</v>
      </c>
      <c r="D33" s="17">
        <v>1.4E-2</v>
      </c>
      <c r="E33" s="18">
        <v>0</v>
      </c>
      <c r="F33" s="19">
        <f t="shared" si="2"/>
        <v>0</v>
      </c>
      <c r="G33" s="19">
        <f t="shared" si="3"/>
        <v>0</v>
      </c>
      <c r="H33" s="18">
        <f t="shared" si="4"/>
        <v>0</v>
      </c>
      <c r="I33" s="18">
        <f t="shared" si="5"/>
        <v>0</v>
      </c>
      <c r="J33" s="18">
        <f t="shared" si="5"/>
        <v>0</v>
      </c>
      <c r="K33" s="18">
        <f t="shared" si="6"/>
        <v>0</v>
      </c>
    </row>
    <row r="34" spans="1:11" x14ac:dyDescent="0.25">
      <c r="A34" s="2" t="s">
        <v>35</v>
      </c>
      <c r="B34" s="2">
        <v>131100</v>
      </c>
      <c r="C34" s="17">
        <v>3.3999999999999998E-3</v>
      </c>
      <c r="D34" s="17">
        <v>2.7000000000000001E-3</v>
      </c>
      <c r="E34" s="18">
        <v>0</v>
      </c>
      <c r="F34" s="19">
        <f t="shared" si="2"/>
        <v>0</v>
      </c>
      <c r="G34" s="19">
        <f t="shared" si="3"/>
        <v>0</v>
      </c>
      <c r="H34" s="18">
        <f t="shared" si="4"/>
        <v>0</v>
      </c>
      <c r="I34" s="18">
        <f t="shared" si="5"/>
        <v>0</v>
      </c>
      <c r="J34" s="18">
        <f t="shared" si="5"/>
        <v>0</v>
      </c>
      <c r="K34" s="18">
        <f t="shared" si="6"/>
        <v>0</v>
      </c>
    </row>
    <row r="35" spans="1:11" x14ac:dyDescent="0.25">
      <c r="A35" s="2" t="s">
        <v>36</v>
      </c>
      <c r="B35" s="2">
        <v>131100</v>
      </c>
      <c r="C35" s="17">
        <v>2.3699999999999999E-2</v>
      </c>
      <c r="D35" s="17">
        <v>2.4500000000000001E-2</v>
      </c>
      <c r="E35" s="18">
        <v>819682.1100000001</v>
      </c>
      <c r="F35" s="19">
        <f t="shared" si="2"/>
        <v>1618.8721672500003</v>
      </c>
      <c r="G35" s="19">
        <f t="shared" si="3"/>
        <v>1673.5176412500002</v>
      </c>
      <c r="H35" s="18">
        <f t="shared" si="4"/>
        <v>54.645473999999922</v>
      </c>
      <c r="I35" s="18">
        <f t="shared" si="5"/>
        <v>19426.466007000003</v>
      </c>
      <c r="J35" s="18">
        <f t="shared" si="5"/>
        <v>20082.211695000002</v>
      </c>
      <c r="K35" s="18">
        <f t="shared" si="6"/>
        <v>655.74568799999906</v>
      </c>
    </row>
    <row r="36" spans="1:11" x14ac:dyDescent="0.25">
      <c r="A36" s="2" t="s">
        <v>37</v>
      </c>
      <c r="B36" s="2">
        <v>131100</v>
      </c>
      <c r="C36" s="17">
        <v>2.0500000000000001E-2</v>
      </c>
      <c r="D36" s="17">
        <v>2.1000000000000001E-2</v>
      </c>
      <c r="E36" s="18">
        <v>107472382.13</v>
      </c>
      <c r="F36" s="19">
        <f t="shared" si="2"/>
        <v>183598.65280541664</v>
      </c>
      <c r="G36" s="19">
        <f t="shared" si="3"/>
        <v>188076.66872750001</v>
      </c>
      <c r="H36" s="18">
        <f t="shared" si="4"/>
        <v>4478.0159220833739</v>
      </c>
      <c r="I36" s="18">
        <f t="shared" si="5"/>
        <v>2203183.8336649998</v>
      </c>
      <c r="J36" s="18">
        <f t="shared" si="5"/>
        <v>2256920.0247300002</v>
      </c>
      <c r="K36" s="18">
        <f t="shared" si="6"/>
        <v>53736.19106500037</v>
      </c>
    </row>
    <row r="37" spans="1:11" x14ac:dyDescent="0.25">
      <c r="A37" s="2" t="s">
        <v>38</v>
      </c>
      <c r="B37" s="2">
        <v>131100</v>
      </c>
      <c r="C37" s="17">
        <v>2.4400000000000002E-2</v>
      </c>
      <c r="D37" s="17">
        <v>2.29E-2</v>
      </c>
      <c r="E37" s="18">
        <v>26173064.550000001</v>
      </c>
      <c r="F37" s="19">
        <f t="shared" si="2"/>
        <v>53218.564585000007</v>
      </c>
      <c r="G37" s="19">
        <f t="shared" si="3"/>
        <v>49946.931516250006</v>
      </c>
      <c r="H37" s="18">
        <f t="shared" si="4"/>
        <v>-3271.6330687500013</v>
      </c>
      <c r="I37" s="18">
        <f t="shared" si="5"/>
        <v>638622.77502000006</v>
      </c>
      <c r="J37" s="18">
        <f t="shared" si="5"/>
        <v>599363.17819500004</v>
      </c>
      <c r="K37" s="18">
        <f t="shared" si="6"/>
        <v>-39259.596825000015</v>
      </c>
    </row>
    <row r="38" spans="1:11" x14ac:dyDescent="0.25">
      <c r="A38" s="2" t="s">
        <v>39</v>
      </c>
      <c r="B38" s="2">
        <v>131100</v>
      </c>
      <c r="C38" s="17">
        <v>2.4400000000000002E-2</v>
      </c>
      <c r="D38" s="17">
        <v>2.29E-2</v>
      </c>
      <c r="E38" s="18">
        <v>0</v>
      </c>
      <c r="F38" s="19">
        <f t="shared" si="2"/>
        <v>0</v>
      </c>
      <c r="G38" s="19">
        <f t="shared" si="3"/>
        <v>0</v>
      </c>
      <c r="H38" s="18">
        <f t="shared" si="4"/>
        <v>0</v>
      </c>
      <c r="I38" s="18">
        <f t="shared" si="5"/>
        <v>0</v>
      </c>
      <c r="J38" s="18">
        <f t="shared" si="5"/>
        <v>0</v>
      </c>
      <c r="K38" s="18">
        <f t="shared" si="6"/>
        <v>0</v>
      </c>
    </row>
    <row r="39" spans="1:11" x14ac:dyDescent="0.25">
      <c r="A39" s="2" t="s">
        <v>40</v>
      </c>
      <c r="B39" s="2">
        <v>131100</v>
      </c>
      <c r="C39" s="17">
        <v>2.4400000000000002E-2</v>
      </c>
      <c r="D39" s="17">
        <v>2.29E-2</v>
      </c>
      <c r="E39" s="18">
        <v>347709.29</v>
      </c>
      <c r="F39" s="19">
        <f t="shared" si="2"/>
        <v>707.00888966666662</v>
      </c>
      <c r="G39" s="19">
        <f t="shared" si="3"/>
        <v>663.54522841666665</v>
      </c>
      <c r="H39" s="18">
        <f t="shared" si="4"/>
        <v>-43.463661249999973</v>
      </c>
      <c r="I39" s="18">
        <f t="shared" si="5"/>
        <v>8484.1066759999994</v>
      </c>
      <c r="J39" s="18">
        <f t="shared" si="5"/>
        <v>7962.5427409999993</v>
      </c>
      <c r="K39" s="18">
        <f t="shared" si="6"/>
        <v>-521.56393500000013</v>
      </c>
    </row>
    <row r="40" spans="1:11" x14ac:dyDescent="0.25">
      <c r="A40" s="2" t="s">
        <v>41</v>
      </c>
      <c r="B40" s="2">
        <v>131100</v>
      </c>
      <c r="C40" s="17">
        <v>2.4400000000000002E-2</v>
      </c>
      <c r="D40" s="17">
        <v>2.29E-2</v>
      </c>
      <c r="E40" s="18">
        <v>9055233.4399999995</v>
      </c>
      <c r="F40" s="19">
        <f t="shared" si="2"/>
        <v>18412.307994666666</v>
      </c>
      <c r="G40" s="19">
        <f t="shared" si="3"/>
        <v>17280.403814666668</v>
      </c>
      <c r="H40" s="18">
        <f t="shared" si="4"/>
        <v>-1131.9041799999977</v>
      </c>
      <c r="I40" s="18">
        <f t="shared" si="5"/>
        <v>220947.69593599997</v>
      </c>
      <c r="J40" s="18">
        <f t="shared" si="5"/>
        <v>207364.845776</v>
      </c>
      <c r="K40" s="18">
        <f t="shared" si="6"/>
        <v>-13582.850159999973</v>
      </c>
    </row>
    <row r="41" spans="1:11" x14ac:dyDescent="0.25">
      <c r="A41" s="2" t="s">
        <v>42</v>
      </c>
      <c r="B41" s="2">
        <v>131100</v>
      </c>
      <c r="C41" s="17">
        <v>2.4400000000000002E-2</v>
      </c>
      <c r="D41" s="17">
        <v>2.29E-2</v>
      </c>
      <c r="E41" s="18">
        <v>17061112.350000001</v>
      </c>
      <c r="F41" s="19">
        <f t="shared" si="2"/>
        <v>34690.928445000005</v>
      </c>
      <c r="G41" s="19">
        <f t="shared" si="3"/>
        <v>32558.289401250004</v>
      </c>
      <c r="H41" s="18">
        <f t="shared" si="4"/>
        <v>-2132.6390437500013</v>
      </c>
      <c r="I41" s="18">
        <f t="shared" si="5"/>
        <v>416291.14134000009</v>
      </c>
      <c r="J41" s="18">
        <f t="shared" si="5"/>
        <v>390699.47281500004</v>
      </c>
      <c r="K41" s="18">
        <f t="shared" si="6"/>
        <v>-25591.668525000045</v>
      </c>
    </row>
    <row r="42" spans="1:11" x14ac:dyDescent="0.25">
      <c r="A42" s="2" t="s">
        <v>43</v>
      </c>
      <c r="B42" s="2">
        <v>131100</v>
      </c>
      <c r="C42" s="17">
        <v>2.4400000000000002E-2</v>
      </c>
      <c r="D42" s="17">
        <v>2.29E-2</v>
      </c>
      <c r="E42" s="18">
        <v>14921163.75</v>
      </c>
      <c r="F42" s="19">
        <f t="shared" si="2"/>
        <v>30339.699625000005</v>
      </c>
      <c r="G42" s="19">
        <f t="shared" si="3"/>
        <v>28474.55415625</v>
      </c>
      <c r="H42" s="18">
        <f t="shared" si="4"/>
        <v>-1865.1454687500045</v>
      </c>
      <c r="I42" s="18">
        <f t="shared" si="5"/>
        <v>364076.39550000004</v>
      </c>
      <c r="J42" s="18">
        <f t="shared" si="5"/>
        <v>341694.649875</v>
      </c>
      <c r="K42" s="18">
        <f t="shared" si="6"/>
        <v>-22381.74562500004</v>
      </c>
    </row>
    <row r="43" spans="1:11" x14ac:dyDescent="0.25">
      <c r="A43" s="2" t="s">
        <v>44</v>
      </c>
      <c r="B43" s="2">
        <v>131100</v>
      </c>
      <c r="C43" s="17">
        <v>3.5999999999999997E-2</v>
      </c>
      <c r="D43" s="17">
        <v>3.6499999999999998E-2</v>
      </c>
      <c r="E43" s="18">
        <v>889015.22</v>
      </c>
      <c r="F43" s="19">
        <f t="shared" si="2"/>
        <v>2667.0456599999998</v>
      </c>
      <c r="G43" s="19">
        <f t="shared" si="3"/>
        <v>2704.087960833333</v>
      </c>
      <c r="H43" s="18">
        <f t="shared" si="4"/>
        <v>37.042300833333229</v>
      </c>
      <c r="I43" s="18">
        <f t="shared" si="5"/>
        <v>32004.547919999997</v>
      </c>
      <c r="J43" s="18">
        <f t="shared" si="5"/>
        <v>32449.055529999998</v>
      </c>
      <c r="K43" s="18">
        <f t="shared" si="6"/>
        <v>444.50761000000057</v>
      </c>
    </row>
    <row r="44" spans="1:11" x14ac:dyDescent="0.25">
      <c r="A44" s="2" t="s">
        <v>45</v>
      </c>
      <c r="B44" s="2">
        <v>131100</v>
      </c>
      <c r="C44" s="17">
        <v>2.23E-2</v>
      </c>
      <c r="D44" s="17">
        <v>1.2E-2</v>
      </c>
      <c r="E44" s="18">
        <v>252621.16999999998</v>
      </c>
      <c r="F44" s="19">
        <f t="shared" si="2"/>
        <v>469.45434091666669</v>
      </c>
      <c r="G44" s="19">
        <f t="shared" si="3"/>
        <v>252.62117000000001</v>
      </c>
      <c r="H44" s="18">
        <f t="shared" si="4"/>
        <v>-216.83317091666669</v>
      </c>
      <c r="I44" s="18">
        <f t="shared" si="5"/>
        <v>5633.4520910000001</v>
      </c>
      <c r="J44" s="18">
        <f t="shared" si="5"/>
        <v>3031.4540400000001</v>
      </c>
      <c r="K44" s="18">
        <f t="shared" si="6"/>
        <v>-2601.998051</v>
      </c>
    </row>
    <row r="45" spans="1:11" x14ac:dyDescent="0.25">
      <c r="A45" s="7" t="s">
        <v>46</v>
      </c>
      <c r="C45" s="17"/>
      <c r="D45" s="17"/>
      <c r="E45" s="20">
        <f t="shared" ref="E45:K45" si="7">SUBTOTAL(9,E17:E44)</f>
        <v>355470732.46000004</v>
      </c>
      <c r="F45" s="20">
        <f t="shared" si="7"/>
        <v>794176.06416738313</v>
      </c>
      <c r="G45" s="20">
        <f t="shared" si="7"/>
        <v>780584.68892191653</v>
      </c>
      <c r="H45" s="20">
        <f t="shared" si="7"/>
        <v>-13591.375245466641</v>
      </c>
      <c r="I45" s="20">
        <f t="shared" si="7"/>
        <v>9530112.7700085975</v>
      </c>
      <c r="J45" s="20">
        <f t="shared" si="7"/>
        <v>9367016.2670629974</v>
      </c>
      <c r="K45" s="20">
        <f t="shared" si="7"/>
        <v>-163096.50294560002</v>
      </c>
    </row>
    <row r="46" spans="1:11" x14ac:dyDescent="0.25">
      <c r="C46" s="17"/>
      <c r="D46" s="17"/>
      <c r="E46" s="18"/>
      <c r="F46" s="19"/>
      <c r="G46" s="19"/>
      <c r="H46" s="18"/>
      <c r="I46" s="18"/>
      <c r="J46" s="18"/>
      <c r="K46" s="18"/>
    </row>
    <row r="47" spans="1:11" x14ac:dyDescent="0.25">
      <c r="A47" s="7" t="s">
        <v>47</v>
      </c>
      <c r="C47" s="17"/>
      <c r="D47" s="17"/>
      <c r="E47" s="18"/>
      <c r="F47" s="19"/>
      <c r="G47" s="19"/>
      <c r="H47" s="18"/>
      <c r="I47" s="18"/>
      <c r="J47" s="18"/>
      <c r="K47" s="18"/>
    </row>
    <row r="48" spans="1:11" x14ac:dyDescent="0.25">
      <c r="A48" s="2" t="s">
        <v>48</v>
      </c>
      <c r="B48" s="2">
        <v>131200</v>
      </c>
      <c r="C48" s="17">
        <v>0</v>
      </c>
      <c r="D48" s="17">
        <f t="shared" ref="D48:D54" si="8">+C48</f>
        <v>0</v>
      </c>
      <c r="E48" s="18">
        <v>158770453.75</v>
      </c>
      <c r="F48" s="19">
        <f t="shared" ref="F48:F90" si="9">E48*C48/12</f>
        <v>0</v>
      </c>
      <c r="G48" s="19">
        <f t="shared" ref="G48:G90" si="10">+E48*D48/12</f>
        <v>0</v>
      </c>
      <c r="H48" s="18">
        <f t="shared" ref="H48:H90" si="11">+G48-F48</f>
        <v>0</v>
      </c>
      <c r="I48" s="18">
        <f t="shared" ref="I48:J70" si="12">+F48*12</f>
        <v>0</v>
      </c>
      <c r="J48" s="18">
        <f t="shared" si="12"/>
        <v>0</v>
      </c>
      <c r="K48" s="18">
        <f t="shared" ref="K48:K90" si="13">+J48-I48</f>
        <v>0</v>
      </c>
    </row>
    <row r="49" spans="1:11" x14ac:dyDescent="0.25">
      <c r="A49" s="2" t="s">
        <v>49</v>
      </c>
      <c r="B49" s="2">
        <v>131200</v>
      </c>
      <c r="C49" s="17">
        <v>0</v>
      </c>
      <c r="D49" s="17">
        <f t="shared" si="8"/>
        <v>0</v>
      </c>
      <c r="E49" s="18">
        <v>0</v>
      </c>
      <c r="F49" s="19">
        <f t="shared" si="9"/>
        <v>0</v>
      </c>
      <c r="G49" s="19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8">
        <f t="shared" si="13"/>
        <v>0</v>
      </c>
    </row>
    <row r="50" spans="1:11" x14ac:dyDescent="0.25">
      <c r="A50" s="2" t="s">
        <v>50</v>
      </c>
      <c r="B50" s="2">
        <v>131200</v>
      </c>
      <c r="C50" s="17">
        <v>5.8200000000000002E-2</v>
      </c>
      <c r="D50" s="17">
        <f t="shared" si="8"/>
        <v>5.8200000000000002E-2</v>
      </c>
      <c r="E50" s="18">
        <v>232017822.02000001</v>
      </c>
      <c r="F50" s="19">
        <f t="shared" si="9"/>
        <v>1125286.4367970002</v>
      </c>
      <c r="G50" s="19">
        <f t="shared" si="10"/>
        <v>1125286.4367970002</v>
      </c>
      <c r="H50" s="18">
        <f t="shared" si="11"/>
        <v>0</v>
      </c>
      <c r="I50" s="18">
        <f t="shared" si="12"/>
        <v>13503437.241564002</v>
      </c>
      <c r="J50" s="18">
        <f t="shared" si="12"/>
        <v>13503437.241564002</v>
      </c>
      <c r="K50" s="18">
        <f t="shared" si="13"/>
        <v>0</v>
      </c>
    </row>
    <row r="51" spans="1:11" x14ac:dyDescent="0.25">
      <c r="A51" s="2" t="s">
        <v>51</v>
      </c>
      <c r="B51" s="2">
        <v>131200</v>
      </c>
      <c r="C51" s="17">
        <v>5.8200000000000002E-2</v>
      </c>
      <c r="D51" s="17">
        <f t="shared" si="8"/>
        <v>5.8200000000000002E-2</v>
      </c>
      <c r="E51" s="18">
        <v>0</v>
      </c>
      <c r="F51" s="19">
        <f t="shared" si="9"/>
        <v>0</v>
      </c>
      <c r="G51" s="19">
        <f t="shared" si="10"/>
        <v>0</v>
      </c>
      <c r="H51" s="18">
        <f t="shared" si="11"/>
        <v>0</v>
      </c>
      <c r="I51" s="18">
        <f t="shared" si="12"/>
        <v>0</v>
      </c>
      <c r="J51" s="18">
        <f t="shared" si="12"/>
        <v>0</v>
      </c>
      <c r="K51" s="18">
        <f t="shared" si="13"/>
        <v>0</v>
      </c>
    </row>
    <row r="52" spans="1:11" x14ac:dyDescent="0.25">
      <c r="A52" s="2" t="s">
        <v>52</v>
      </c>
      <c r="B52" s="2">
        <v>131200</v>
      </c>
      <c r="C52" s="17">
        <v>5.8200000000000002E-2</v>
      </c>
      <c r="D52" s="17">
        <f t="shared" si="8"/>
        <v>5.8200000000000002E-2</v>
      </c>
      <c r="E52" s="18">
        <v>0</v>
      </c>
      <c r="F52" s="19">
        <f t="shared" si="9"/>
        <v>0</v>
      </c>
      <c r="G52" s="19">
        <f t="shared" si="10"/>
        <v>0</v>
      </c>
      <c r="H52" s="18">
        <f t="shared" si="11"/>
        <v>0</v>
      </c>
      <c r="I52" s="18">
        <f t="shared" si="12"/>
        <v>0</v>
      </c>
      <c r="J52" s="18">
        <f t="shared" si="12"/>
        <v>0</v>
      </c>
      <c r="K52" s="18">
        <f t="shared" si="13"/>
        <v>0</v>
      </c>
    </row>
    <row r="53" spans="1:11" x14ac:dyDescent="0.25">
      <c r="A53" s="2" t="s">
        <v>53</v>
      </c>
      <c r="B53" s="2">
        <v>131200</v>
      </c>
      <c r="C53" s="17">
        <v>6.3399999999999998E-2</v>
      </c>
      <c r="D53" s="17">
        <f t="shared" si="8"/>
        <v>6.3399999999999998E-2</v>
      </c>
      <c r="E53" s="18">
        <v>0</v>
      </c>
      <c r="F53" s="19">
        <f t="shared" si="9"/>
        <v>0</v>
      </c>
      <c r="G53" s="19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8">
        <f t="shared" si="13"/>
        <v>0</v>
      </c>
    </row>
    <row r="54" spans="1:11" x14ac:dyDescent="0.25">
      <c r="A54" s="2" t="s">
        <v>54</v>
      </c>
      <c r="B54" s="2">
        <v>131200</v>
      </c>
      <c r="C54" s="17">
        <v>6.3399999999999998E-2</v>
      </c>
      <c r="D54" s="17">
        <f t="shared" si="8"/>
        <v>6.3399999999999998E-2</v>
      </c>
      <c r="E54" s="18">
        <v>0</v>
      </c>
      <c r="F54" s="19">
        <f t="shared" si="9"/>
        <v>0</v>
      </c>
      <c r="G54" s="19">
        <f t="shared" si="10"/>
        <v>0</v>
      </c>
      <c r="H54" s="18">
        <f t="shared" si="11"/>
        <v>0</v>
      </c>
      <c r="I54" s="18">
        <f t="shared" si="12"/>
        <v>0</v>
      </c>
      <c r="J54" s="18">
        <f t="shared" si="12"/>
        <v>0</v>
      </c>
      <c r="K54" s="18">
        <f t="shared" si="13"/>
        <v>0</v>
      </c>
    </row>
    <row r="55" spans="1:11" x14ac:dyDescent="0.25">
      <c r="A55" s="2" t="s">
        <v>55</v>
      </c>
      <c r="B55" s="2">
        <v>131200</v>
      </c>
      <c r="C55" s="17">
        <v>4.5500000000000006E-2</v>
      </c>
      <c r="D55" s="17">
        <v>4.4200000000000003E-2</v>
      </c>
      <c r="E55" s="18">
        <v>326464245.90000004</v>
      </c>
      <c r="F55" s="19">
        <f t="shared" si="9"/>
        <v>1237843.5990375003</v>
      </c>
      <c r="G55" s="19">
        <f t="shared" si="10"/>
        <v>1202476.6390650002</v>
      </c>
      <c r="H55" s="18">
        <f t="shared" si="11"/>
        <v>-35366.959972500103</v>
      </c>
      <c r="I55" s="18">
        <f t="shared" si="12"/>
        <v>14854123.188450005</v>
      </c>
      <c r="J55" s="18">
        <f t="shared" si="12"/>
        <v>14429719.668780003</v>
      </c>
      <c r="K55" s="18">
        <f t="shared" si="13"/>
        <v>-424403.51967000216</v>
      </c>
    </row>
    <row r="56" spans="1:11" x14ac:dyDescent="0.25">
      <c r="A56" s="2" t="s">
        <v>56</v>
      </c>
      <c r="B56" s="2">
        <v>131200</v>
      </c>
      <c r="C56" s="17">
        <v>4.5500000000000006E-2</v>
      </c>
      <c r="D56" s="17">
        <v>4.4200000000000003E-2</v>
      </c>
      <c r="E56" s="18">
        <v>0</v>
      </c>
      <c r="F56" s="19">
        <f t="shared" si="9"/>
        <v>0</v>
      </c>
      <c r="G56" s="19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8">
        <f t="shared" si="13"/>
        <v>0</v>
      </c>
    </row>
    <row r="57" spans="1:11" x14ac:dyDescent="0.25">
      <c r="A57" s="2" t="s">
        <v>57</v>
      </c>
      <c r="B57" s="2">
        <v>131200</v>
      </c>
      <c r="C57" s="17">
        <v>5.0700000000000002E-2</v>
      </c>
      <c r="D57" s="17">
        <v>4.9399999999999999E-2</v>
      </c>
      <c r="E57" s="18">
        <v>0</v>
      </c>
      <c r="F57" s="19">
        <f t="shared" si="9"/>
        <v>0</v>
      </c>
      <c r="G57" s="19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8">
        <f t="shared" si="13"/>
        <v>0</v>
      </c>
    </row>
    <row r="58" spans="1:11" x14ac:dyDescent="0.25">
      <c r="A58" s="2" t="s">
        <v>58</v>
      </c>
      <c r="B58" s="2">
        <v>131200</v>
      </c>
      <c r="C58" s="17">
        <v>5.0700000000000002E-2</v>
      </c>
      <c r="D58" s="17">
        <v>4.9399999999999999E-2</v>
      </c>
      <c r="E58" s="18">
        <v>0</v>
      </c>
      <c r="F58" s="19">
        <f t="shared" si="9"/>
        <v>0</v>
      </c>
      <c r="G58" s="19">
        <f t="shared" si="10"/>
        <v>0</v>
      </c>
      <c r="H58" s="18">
        <f t="shared" si="11"/>
        <v>0</v>
      </c>
      <c r="I58" s="18">
        <f t="shared" si="12"/>
        <v>0</v>
      </c>
      <c r="J58" s="18">
        <f t="shared" si="12"/>
        <v>0</v>
      </c>
      <c r="K58" s="18">
        <f t="shared" si="13"/>
        <v>0</v>
      </c>
    </row>
    <row r="59" spans="1:11" x14ac:dyDescent="0.25">
      <c r="A59" s="2" t="s">
        <v>59</v>
      </c>
      <c r="B59" s="2">
        <v>131200</v>
      </c>
      <c r="C59" s="17">
        <v>4.7200000000000006E-2</v>
      </c>
      <c r="D59" s="17">
        <v>4.5900000000000003E-2</v>
      </c>
      <c r="E59" s="18">
        <v>568658802.17999995</v>
      </c>
      <c r="F59" s="19">
        <f t="shared" si="9"/>
        <v>2236724.6219080002</v>
      </c>
      <c r="G59" s="19">
        <f t="shared" si="10"/>
        <v>2175119.9183385</v>
      </c>
      <c r="H59" s="18">
        <f t="shared" si="11"/>
        <v>-61604.703569500241</v>
      </c>
      <c r="I59" s="18">
        <f t="shared" si="12"/>
        <v>26840695.462896004</v>
      </c>
      <c r="J59" s="18">
        <f t="shared" si="12"/>
        <v>26101439.020062</v>
      </c>
      <c r="K59" s="18">
        <f t="shared" si="13"/>
        <v>-739256.44283400476</v>
      </c>
    </row>
    <row r="60" spans="1:11" x14ac:dyDescent="0.25">
      <c r="A60" s="2" t="s">
        <v>60</v>
      </c>
      <c r="B60" s="2">
        <v>131200</v>
      </c>
      <c r="C60" s="17">
        <v>4.7200000000000006E-2</v>
      </c>
      <c r="D60" s="17">
        <v>4.5900000000000003E-2</v>
      </c>
      <c r="E60" s="18">
        <v>0</v>
      </c>
      <c r="F60" s="19">
        <f t="shared" si="9"/>
        <v>0</v>
      </c>
      <c r="G60" s="19">
        <f t="shared" si="10"/>
        <v>0</v>
      </c>
      <c r="H60" s="18">
        <f t="shared" si="11"/>
        <v>0</v>
      </c>
      <c r="I60" s="18">
        <f t="shared" si="12"/>
        <v>0</v>
      </c>
      <c r="J60" s="18">
        <f t="shared" si="12"/>
        <v>0</v>
      </c>
      <c r="K60" s="18">
        <f t="shared" si="13"/>
        <v>0</v>
      </c>
    </row>
    <row r="61" spans="1:11" x14ac:dyDescent="0.25">
      <c r="A61" s="2" t="s">
        <v>61</v>
      </c>
      <c r="B61" s="2">
        <v>131200</v>
      </c>
      <c r="C61" s="17">
        <v>4.7200000000000006E-2</v>
      </c>
      <c r="D61" s="17">
        <v>4.5900000000000003E-2</v>
      </c>
      <c r="E61" s="18">
        <v>11640313.039999999</v>
      </c>
      <c r="F61" s="19">
        <f t="shared" si="9"/>
        <v>45785.23129066667</v>
      </c>
      <c r="G61" s="19">
        <f t="shared" si="10"/>
        <v>44524.197378000004</v>
      </c>
      <c r="H61" s="18">
        <f t="shared" si="11"/>
        <v>-1261.0339126666659</v>
      </c>
      <c r="I61" s="18">
        <f t="shared" si="12"/>
        <v>549422.77548800001</v>
      </c>
      <c r="J61" s="18">
        <f t="shared" si="12"/>
        <v>534290.36853600002</v>
      </c>
      <c r="K61" s="18">
        <f t="shared" si="13"/>
        <v>-15132.40695199999</v>
      </c>
    </row>
    <row r="62" spans="1:11" x14ac:dyDescent="0.25">
      <c r="A62" s="2" t="s">
        <v>62</v>
      </c>
      <c r="B62" s="2">
        <v>131200</v>
      </c>
      <c r="C62" s="17">
        <v>4.7200000000000006E-2</v>
      </c>
      <c r="D62" s="17">
        <v>4.5900000000000003E-2</v>
      </c>
      <c r="E62" s="18">
        <v>0</v>
      </c>
      <c r="F62" s="19">
        <f t="shared" si="9"/>
        <v>0</v>
      </c>
      <c r="G62" s="19">
        <f t="shared" si="10"/>
        <v>0</v>
      </c>
      <c r="H62" s="18">
        <f t="shared" si="11"/>
        <v>0</v>
      </c>
      <c r="I62" s="18">
        <f t="shared" si="12"/>
        <v>0</v>
      </c>
      <c r="J62" s="18">
        <f t="shared" si="12"/>
        <v>0</v>
      </c>
      <c r="K62" s="18">
        <f t="shared" si="13"/>
        <v>0</v>
      </c>
    </row>
    <row r="63" spans="1:11" x14ac:dyDescent="0.25">
      <c r="A63" s="2" t="s">
        <v>63</v>
      </c>
      <c r="B63" s="2">
        <v>131200</v>
      </c>
      <c r="C63" s="17">
        <v>4.7200000000000006E-2</v>
      </c>
      <c r="D63" s="17">
        <v>4.5900000000000003E-2</v>
      </c>
      <c r="E63" s="18">
        <v>196271277.22</v>
      </c>
      <c r="F63" s="19">
        <f t="shared" si="9"/>
        <v>772000.3570653334</v>
      </c>
      <c r="G63" s="19">
        <f t="shared" si="10"/>
        <v>750737.63536650001</v>
      </c>
      <c r="H63" s="18">
        <f t="shared" si="11"/>
        <v>-21262.721698833397</v>
      </c>
      <c r="I63" s="18">
        <f t="shared" si="12"/>
        <v>9264004.2847840004</v>
      </c>
      <c r="J63" s="18">
        <f t="shared" si="12"/>
        <v>9008851.6243980005</v>
      </c>
      <c r="K63" s="18">
        <f t="shared" si="13"/>
        <v>-255152.66038599983</v>
      </c>
    </row>
    <row r="64" spans="1:11" x14ac:dyDescent="0.25">
      <c r="A64" s="2" t="s">
        <v>64</v>
      </c>
      <c r="B64" s="2">
        <v>131200</v>
      </c>
      <c r="C64" s="17">
        <v>4.7200000000000006E-2</v>
      </c>
      <c r="D64" s="17">
        <v>4.5900000000000003E-2</v>
      </c>
      <c r="E64" s="18">
        <v>20983669.399999999</v>
      </c>
      <c r="F64" s="19">
        <f t="shared" si="9"/>
        <v>82535.766306666672</v>
      </c>
      <c r="G64" s="19">
        <f t="shared" si="10"/>
        <v>80262.535455000005</v>
      </c>
      <c r="H64" s="18">
        <f t="shared" si="11"/>
        <v>-2273.2308516666671</v>
      </c>
      <c r="I64" s="18">
        <f t="shared" si="12"/>
        <v>990429.19568000012</v>
      </c>
      <c r="J64" s="18">
        <f t="shared" si="12"/>
        <v>963150.42546000006</v>
      </c>
      <c r="K64" s="18">
        <f t="shared" si="13"/>
        <v>-27278.770220000064</v>
      </c>
    </row>
    <row r="65" spans="1:11" x14ac:dyDescent="0.25">
      <c r="A65" s="2" t="s">
        <v>65</v>
      </c>
      <c r="B65" s="2">
        <v>131200</v>
      </c>
      <c r="C65" s="17">
        <v>4.7200000000000006E-2</v>
      </c>
      <c r="D65" s="17">
        <v>4.5900000000000003E-2</v>
      </c>
      <c r="E65" s="18">
        <v>0</v>
      </c>
      <c r="F65" s="19">
        <f t="shared" si="9"/>
        <v>0</v>
      </c>
      <c r="G65" s="19">
        <f t="shared" si="10"/>
        <v>0</v>
      </c>
      <c r="H65" s="18">
        <f t="shared" si="11"/>
        <v>0</v>
      </c>
      <c r="I65" s="18">
        <f t="shared" si="12"/>
        <v>0</v>
      </c>
      <c r="J65" s="18">
        <f t="shared" si="12"/>
        <v>0</v>
      </c>
      <c r="K65" s="18">
        <f t="shared" si="13"/>
        <v>0</v>
      </c>
    </row>
    <row r="66" spans="1:11" x14ac:dyDescent="0.25">
      <c r="A66" s="2" t="s">
        <v>66</v>
      </c>
      <c r="B66" s="2">
        <v>131200</v>
      </c>
      <c r="C66" s="17">
        <v>4.7200000000000006E-2</v>
      </c>
      <c r="D66" s="17">
        <v>4.5900000000000003E-2</v>
      </c>
      <c r="E66" s="18">
        <v>5281150.49</v>
      </c>
      <c r="F66" s="19">
        <f t="shared" si="9"/>
        <v>20772.525260666669</v>
      </c>
      <c r="G66" s="19">
        <f t="shared" si="10"/>
        <v>20200.40062425</v>
      </c>
      <c r="H66" s="18">
        <f t="shared" si="11"/>
        <v>-572.12463641666909</v>
      </c>
      <c r="I66" s="18">
        <f t="shared" si="12"/>
        <v>249270.30312800003</v>
      </c>
      <c r="J66" s="18">
        <f t="shared" si="12"/>
        <v>242404.80749099999</v>
      </c>
      <c r="K66" s="18">
        <f t="shared" si="13"/>
        <v>-6865.4956370000436</v>
      </c>
    </row>
    <row r="67" spans="1:11" x14ac:dyDescent="0.25">
      <c r="A67" s="2" t="s">
        <v>67</v>
      </c>
      <c r="B67" s="2">
        <v>131200</v>
      </c>
      <c r="C67" s="17">
        <v>4.9700000000000001E-2</v>
      </c>
      <c r="D67" s="17">
        <v>4.82E-2</v>
      </c>
      <c r="E67" s="18">
        <v>198890160.31</v>
      </c>
      <c r="F67" s="19">
        <f t="shared" si="9"/>
        <v>823736.7472839168</v>
      </c>
      <c r="G67" s="19">
        <f t="shared" si="10"/>
        <v>798875.47724516678</v>
      </c>
      <c r="H67" s="18">
        <f t="shared" si="11"/>
        <v>-24861.270038750023</v>
      </c>
      <c r="I67" s="18">
        <f t="shared" si="12"/>
        <v>9884840.9674070012</v>
      </c>
      <c r="J67" s="18">
        <f t="shared" si="12"/>
        <v>9586505.7269420009</v>
      </c>
      <c r="K67" s="18">
        <f t="shared" si="13"/>
        <v>-298335.24046500027</v>
      </c>
    </row>
    <row r="68" spans="1:11" x14ac:dyDescent="0.25">
      <c r="A68" s="2" t="s">
        <v>68</v>
      </c>
      <c r="B68" s="2">
        <v>131200</v>
      </c>
      <c r="C68" s="17">
        <v>4.9700000000000001E-2</v>
      </c>
      <c r="D68" s="17">
        <v>4.82E-2</v>
      </c>
      <c r="E68" s="18">
        <v>2857025.33</v>
      </c>
      <c r="F68" s="19">
        <f t="shared" si="9"/>
        <v>11832.846575083335</v>
      </c>
      <c r="G68" s="19">
        <f t="shared" si="10"/>
        <v>11475.718408833332</v>
      </c>
      <c r="H68" s="18">
        <f t="shared" si="11"/>
        <v>-357.12816625000232</v>
      </c>
      <c r="I68" s="18">
        <f t="shared" si="12"/>
        <v>141994.15890100002</v>
      </c>
      <c r="J68" s="18">
        <f t="shared" si="12"/>
        <v>137708.620906</v>
      </c>
      <c r="K68" s="18">
        <f t="shared" si="13"/>
        <v>-4285.5379950000206</v>
      </c>
    </row>
    <row r="69" spans="1:11" x14ac:dyDescent="0.25">
      <c r="A69" s="2" t="s">
        <v>69</v>
      </c>
      <c r="B69" s="2">
        <v>131200</v>
      </c>
      <c r="C69" s="17">
        <v>4.9700000000000001E-2</v>
      </c>
      <c r="D69" s="17">
        <v>4.82E-2</v>
      </c>
      <c r="E69" s="18">
        <v>0</v>
      </c>
      <c r="F69" s="19">
        <f t="shared" si="9"/>
        <v>0</v>
      </c>
      <c r="G69" s="19">
        <f t="shared" si="10"/>
        <v>0</v>
      </c>
      <c r="H69" s="18">
        <f t="shared" si="11"/>
        <v>0</v>
      </c>
      <c r="I69" s="18">
        <f t="shared" si="12"/>
        <v>0</v>
      </c>
      <c r="J69" s="18">
        <f t="shared" si="12"/>
        <v>0</v>
      </c>
      <c r="K69" s="18">
        <f t="shared" si="13"/>
        <v>0</v>
      </c>
    </row>
    <row r="70" spans="1:11" x14ac:dyDescent="0.25">
      <c r="A70" s="2" t="s">
        <v>70</v>
      </c>
      <c r="B70" s="2">
        <v>131200</v>
      </c>
      <c r="C70" s="17">
        <v>4.9700000000000001E-2</v>
      </c>
      <c r="D70" s="17">
        <v>4.82E-2</v>
      </c>
      <c r="E70" s="18">
        <v>0</v>
      </c>
      <c r="F70" s="19">
        <f t="shared" si="9"/>
        <v>0</v>
      </c>
      <c r="G70" s="19">
        <f t="shared" si="10"/>
        <v>0</v>
      </c>
      <c r="H70" s="18">
        <f t="shared" si="11"/>
        <v>0</v>
      </c>
      <c r="I70" s="18">
        <f t="shared" si="12"/>
        <v>0</v>
      </c>
      <c r="J70" s="18">
        <f t="shared" si="12"/>
        <v>0</v>
      </c>
      <c r="K70" s="18">
        <f t="shared" si="13"/>
        <v>0</v>
      </c>
    </row>
    <row r="71" spans="1:11" x14ac:dyDescent="0.25">
      <c r="A71" s="2" t="s">
        <v>71</v>
      </c>
      <c r="B71" s="2">
        <v>131200</v>
      </c>
      <c r="C71" s="17">
        <v>4.9700000000000001E-2</v>
      </c>
      <c r="D71" s="17">
        <v>4.82E-2</v>
      </c>
      <c r="E71" s="18">
        <v>0</v>
      </c>
      <c r="F71" s="19">
        <f t="shared" si="9"/>
        <v>0</v>
      </c>
      <c r="G71" s="19">
        <f t="shared" si="10"/>
        <v>0</v>
      </c>
      <c r="H71" s="18">
        <f t="shared" si="11"/>
        <v>0</v>
      </c>
      <c r="I71" s="18">
        <f t="shared" ref="I71:J90" si="14">+F71*12</f>
        <v>0</v>
      </c>
      <c r="J71" s="18">
        <f t="shared" si="14"/>
        <v>0</v>
      </c>
      <c r="K71" s="18">
        <f t="shared" si="13"/>
        <v>0</v>
      </c>
    </row>
    <row r="72" spans="1:11" x14ac:dyDescent="0.25">
      <c r="A72" s="2" t="s">
        <v>72</v>
      </c>
      <c r="B72" s="2">
        <v>131200</v>
      </c>
      <c r="C72" s="17">
        <v>0</v>
      </c>
      <c r="D72" s="17">
        <f>+C72</f>
        <v>0</v>
      </c>
      <c r="E72" s="18">
        <v>14056584.609999999</v>
      </c>
      <c r="F72" s="19">
        <f t="shared" si="9"/>
        <v>0</v>
      </c>
      <c r="G72" s="19">
        <f t="shared" si="10"/>
        <v>0</v>
      </c>
      <c r="H72" s="18">
        <f t="shared" si="11"/>
        <v>0</v>
      </c>
      <c r="I72" s="18">
        <f t="shared" si="14"/>
        <v>0</v>
      </c>
      <c r="J72" s="18">
        <f t="shared" si="14"/>
        <v>0</v>
      </c>
      <c r="K72" s="18">
        <f t="shared" si="13"/>
        <v>0</v>
      </c>
    </row>
    <row r="73" spans="1:11" x14ac:dyDescent="0.25">
      <c r="A73" s="2" t="s">
        <v>73</v>
      </c>
      <c r="B73" s="2">
        <v>131200</v>
      </c>
      <c r="C73" s="17">
        <v>6.3399999999999998E-2</v>
      </c>
      <c r="D73" s="17">
        <f>+C73</f>
        <v>6.3399999999999998E-2</v>
      </c>
      <c r="E73" s="18">
        <v>113819789.92</v>
      </c>
      <c r="F73" s="19">
        <f t="shared" si="9"/>
        <v>601347.89007733332</v>
      </c>
      <c r="G73" s="19">
        <f t="shared" si="10"/>
        <v>601347.89007733332</v>
      </c>
      <c r="H73" s="18">
        <f t="shared" si="11"/>
        <v>0</v>
      </c>
      <c r="I73" s="18">
        <f t="shared" si="14"/>
        <v>7216174.6809279993</v>
      </c>
      <c r="J73" s="18">
        <f t="shared" si="14"/>
        <v>7216174.6809279993</v>
      </c>
      <c r="K73" s="18">
        <f t="shared" si="13"/>
        <v>0</v>
      </c>
    </row>
    <row r="74" spans="1:11" x14ac:dyDescent="0.25">
      <c r="A74" s="2" t="s">
        <v>74</v>
      </c>
      <c r="B74" s="2">
        <v>131200</v>
      </c>
      <c r="C74" s="17">
        <v>5.0700000000000002E-2</v>
      </c>
      <c r="D74" s="17">
        <v>4.9399999999999999E-2</v>
      </c>
      <c r="E74" s="18">
        <v>150555282.32999998</v>
      </c>
      <c r="F74" s="19">
        <f t="shared" si="9"/>
        <v>636096.06784424989</v>
      </c>
      <c r="G74" s="19">
        <f t="shared" si="10"/>
        <v>619785.91225849988</v>
      </c>
      <c r="H74" s="18">
        <f t="shared" si="11"/>
        <v>-16310.155585750006</v>
      </c>
      <c r="I74" s="18">
        <f t="shared" si="14"/>
        <v>7633152.8141309991</v>
      </c>
      <c r="J74" s="18">
        <f t="shared" si="14"/>
        <v>7437430.9471019991</v>
      </c>
      <c r="K74" s="18">
        <f t="shared" si="13"/>
        <v>-195721.86702900007</v>
      </c>
    </row>
    <row r="75" spans="1:11" x14ac:dyDescent="0.25">
      <c r="A75" s="2" t="s">
        <v>75</v>
      </c>
      <c r="B75" s="2">
        <v>131200</v>
      </c>
      <c r="C75" s="17">
        <v>2.1700000000000001E-2</v>
      </c>
      <c r="D75" s="17">
        <v>1.9900000000000001E-2</v>
      </c>
      <c r="E75" s="18">
        <v>15452320.650000002</v>
      </c>
      <c r="F75" s="19">
        <f t="shared" si="9"/>
        <v>27942.946508750003</v>
      </c>
      <c r="G75" s="19">
        <f t="shared" si="10"/>
        <v>25625.098411250005</v>
      </c>
      <c r="H75" s="18">
        <f t="shared" si="11"/>
        <v>-2317.8480974999984</v>
      </c>
      <c r="I75" s="18">
        <f t="shared" si="14"/>
        <v>335315.35810500005</v>
      </c>
      <c r="J75" s="18">
        <f t="shared" si="14"/>
        <v>307501.18093500007</v>
      </c>
      <c r="K75" s="18">
        <f t="shared" si="13"/>
        <v>-27814.177169999981</v>
      </c>
    </row>
    <row r="76" spans="1:11" x14ac:dyDescent="0.25">
      <c r="A76" s="2" t="s">
        <v>76</v>
      </c>
      <c r="B76" s="2">
        <v>131200</v>
      </c>
      <c r="C76" s="17">
        <v>3.7399999999999996E-2</v>
      </c>
      <c r="D76" s="17">
        <v>3.7100000000000001E-2</v>
      </c>
      <c r="E76" s="18">
        <v>328140619.63999999</v>
      </c>
      <c r="F76" s="19">
        <f t="shared" si="9"/>
        <v>1022704.9312113331</v>
      </c>
      <c r="G76" s="19">
        <f t="shared" si="10"/>
        <v>1014501.4157203333</v>
      </c>
      <c r="H76" s="18">
        <f t="shared" si="11"/>
        <v>-8203.5154909997946</v>
      </c>
      <c r="I76" s="18">
        <f t="shared" si="14"/>
        <v>12272459.174535997</v>
      </c>
      <c r="J76" s="18">
        <f t="shared" si="14"/>
        <v>12174016.988644</v>
      </c>
      <c r="K76" s="18">
        <f t="shared" si="13"/>
        <v>-98442.185891997069</v>
      </c>
    </row>
    <row r="77" spans="1:11" x14ac:dyDescent="0.25">
      <c r="A77" s="2" t="s">
        <v>77</v>
      </c>
      <c r="B77" s="2">
        <v>131200</v>
      </c>
      <c r="C77" s="17">
        <v>3.7399999999999996E-2</v>
      </c>
      <c r="D77" s="17">
        <v>3.7100000000000001E-2</v>
      </c>
      <c r="E77" s="18">
        <v>10655696.98</v>
      </c>
      <c r="F77" s="19">
        <f t="shared" si="9"/>
        <v>33210.255587666667</v>
      </c>
      <c r="G77" s="19">
        <f t="shared" si="10"/>
        <v>32943.863163166672</v>
      </c>
      <c r="H77" s="18">
        <f t="shared" si="11"/>
        <v>-266.39242449999438</v>
      </c>
      <c r="I77" s="18">
        <f t="shared" si="14"/>
        <v>398523.06705199997</v>
      </c>
      <c r="J77" s="18">
        <f t="shared" si="14"/>
        <v>395326.35795800004</v>
      </c>
      <c r="K77" s="18">
        <f t="shared" si="13"/>
        <v>-3196.7090939999325</v>
      </c>
    </row>
    <row r="78" spans="1:11" x14ac:dyDescent="0.25">
      <c r="A78" s="2" t="s">
        <v>78</v>
      </c>
      <c r="B78" s="2">
        <v>131200</v>
      </c>
      <c r="C78" s="17">
        <v>3.7399999999999996E-2</v>
      </c>
      <c r="D78" s="17">
        <v>3.7100000000000001E-2</v>
      </c>
      <c r="E78" s="18">
        <v>0</v>
      </c>
      <c r="F78" s="19">
        <f t="shared" si="9"/>
        <v>0</v>
      </c>
      <c r="G78" s="19">
        <f t="shared" si="10"/>
        <v>0</v>
      </c>
      <c r="H78" s="18">
        <f t="shared" si="11"/>
        <v>0</v>
      </c>
      <c r="I78" s="18">
        <f t="shared" si="14"/>
        <v>0</v>
      </c>
      <c r="J78" s="18">
        <f t="shared" si="14"/>
        <v>0</v>
      </c>
      <c r="K78" s="18">
        <f t="shared" si="13"/>
        <v>0</v>
      </c>
    </row>
    <row r="79" spans="1:11" x14ac:dyDescent="0.25">
      <c r="A79" s="2" t="s">
        <v>79</v>
      </c>
      <c r="B79" s="2">
        <v>131200</v>
      </c>
      <c r="C79" s="17">
        <v>2.5899999999999999E-2</v>
      </c>
      <c r="D79" s="17">
        <v>2.4E-2</v>
      </c>
      <c r="E79" s="18">
        <v>149266643.20999998</v>
      </c>
      <c r="F79" s="19">
        <f t="shared" si="9"/>
        <v>322167.17159491661</v>
      </c>
      <c r="G79" s="19">
        <f t="shared" si="10"/>
        <v>298533.28641999996</v>
      </c>
      <c r="H79" s="18">
        <f t="shared" si="11"/>
        <v>-23633.88517491665</v>
      </c>
      <c r="I79" s="18">
        <f t="shared" si="14"/>
        <v>3866006.0591389993</v>
      </c>
      <c r="J79" s="18">
        <f t="shared" si="14"/>
        <v>3582399.4370399993</v>
      </c>
      <c r="K79" s="18">
        <f t="shared" si="13"/>
        <v>-283606.62209900003</v>
      </c>
    </row>
    <row r="80" spans="1:11" x14ac:dyDescent="0.25">
      <c r="A80" s="2" t="s">
        <v>80</v>
      </c>
      <c r="B80" s="2">
        <v>131200</v>
      </c>
      <c r="C80" s="17">
        <v>2.5899999999999999E-2</v>
      </c>
      <c r="D80" s="17">
        <v>2.4E-2</v>
      </c>
      <c r="E80" s="18">
        <v>0</v>
      </c>
      <c r="F80" s="19">
        <f t="shared" si="9"/>
        <v>0</v>
      </c>
      <c r="G80" s="19">
        <f t="shared" si="10"/>
        <v>0</v>
      </c>
      <c r="H80" s="18">
        <f t="shared" si="11"/>
        <v>0</v>
      </c>
      <c r="I80" s="18">
        <f t="shared" si="14"/>
        <v>0</v>
      </c>
      <c r="J80" s="18">
        <f t="shared" si="14"/>
        <v>0</v>
      </c>
      <c r="K80" s="18">
        <f t="shared" si="13"/>
        <v>0</v>
      </c>
    </row>
    <row r="81" spans="1:11" x14ac:dyDescent="0.25">
      <c r="A81" s="2" t="s">
        <v>81</v>
      </c>
      <c r="B81" s="2">
        <v>131200</v>
      </c>
      <c r="C81" s="17">
        <v>2.5899999999999999E-2</v>
      </c>
      <c r="D81" s="17">
        <v>2.4E-2</v>
      </c>
      <c r="E81" s="18">
        <v>45463619.75</v>
      </c>
      <c r="F81" s="19">
        <f t="shared" si="9"/>
        <v>98125.645960416659</v>
      </c>
      <c r="G81" s="19">
        <f t="shared" si="10"/>
        <v>90927.239500000011</v>
      </c>
      <c r="H81" s="18">
        <f t="shared" si="11"/>
        <v>-7198.4064604166488</v>
      </c>
      <c r="I81" s="18">
        <f t="shared" si="14"/>
        <v>1177507.751525</v>
      </c>
      <c r="J81" s="18">
        <f t="shared" si="14"/>
        <v>1091126.8740000001</v>
      </c>
      <c r="K81" s="18">
        <f t="shared" si="13"/>
        <v>-86380.877524999902</v>
      </c>
    </row>
    <row r="82" spans="1:11" x14ac:dyDescent="0.25">
      <c r="A82" s="2" t="s">
        <v>82</v>
      </c>
      <c r="B82" s="2">
        <v>131200</v>
      </c>
      <c r="C82" s="17">
        <v>2.5899999999999999E-2</v>
      </c>
      <c r="D82" s="17">
        <v>2.4E-2</v>
      </c>
      <c r="E82" s="18">
        <v>42123828.729999997</v>
      </c>
      <c r="F82" s="19">
        <f t="shared" si="9"/>
        <v>90917.263675583337</v>
      </c>
      <c r="G82" s="19">
        <f t="shared" si="10"/>
        <v>84247.657460000002</v>
      </c>
      <c r="H82" s="18">
        <f t="shared" si="11"/>
        <v>-6669.6062155833351</v>
      </c>
      <c r="I82" s="18">
        <f t="shared" si="14"/>
        <v>1091007.164107</v>
      </c>
      <c r="J82" s="18">
        <f t="shared" si="14"/>
        <v>1010971.88952</v>
      </c>
      <c r="K82" s="18">
        <f t="shared" si="13"/>
        <v>-80035.274587000022</v>
      </c>
    </row>
    <row r="83" spans="1:11" x14ac:dyDescent="0.25">
      <c r="A83" s="2" t="s">
        <v>83</v>
      </c>
      <c r="B83" s="2">
        <v>131200</v>
      </c>
      <c r="C83" s="17">
        <v>2.5899999999999999E-2</v>
      </c>
      <c r="D83" s="17">
        <v>2.4E-2</v>
      </c>
      <c r="E83" s="18">
        <v>3083590.31</v>
      </c>
      <c r="F83" s="19">
        <f t="shared" si="9"/>
        <v>6655.4157524166667</v>
      </c>
      <c r="G83" s="19">
        <f t="shared" si="10"/>
        <v>6167.1806200000001</v>
      </c>
      <c r="H83" s="18">
        <f t="shared" si="11"/>
        <v>-488.2351324166666</v>
      </c>
      <c r="I83" s="18">
        <f t="shared" si="14"/>
        <v>79864.989029000004</v>
      </c>
      <c r="J83" s="18">
        <f t="shared" si="14"/>
        <v>74006.167440000005</v>
      </c>
      <c r="K83" s="18">
        <f t="shared" si="13"/>
        <v>-5858.8215889999992</v>
      </c>
    </row>
    <row r="84" spans="1:11" x14ac:dyDescent="0.25">
      <c r="A84" s="2" t="s">
        <v>84</v>
      </c>
      <c r="B84" s="2">
        <v>131200</v>
      </c>
      <c r="C84" s="17">
        <v>2.8799999999999999E-2</v>
      </c>
      <c r="D84" s="17">
        <v>2.8500000000000001E-2</v>
      </c>
      <c r="E84" s="18">
        <v>68457594.520000011</v>
      </c>
      <c r="F84" s="19">
        <f t="shared" si="9"/>
        <v>164298.22684800002</v>
      </c>
      <c r="G84" s="19">
        <f t="shared" si="10"/>
        <v>162586.78698500004</v>
      </c>
      <c r="H84" s="18">
        <f t="shared" si="11"/>
        <v>-1711.4398629999778</v>
      </c>
      <c r="I84" s="18">
        <f t="shared" si="14"/>
        <v>1971578.7221760002</v>
      </c>
      <c r="J84" s="18">
        <f t="shared" si="14"/>
        <v>1951041.4438200006</v>
      </c>
      <c r="K84" s="18">
        <f t="shared" si="13"/>
        <v>-20537.278355999617</v>
      </c>
    </row>
    <row r="85" spans="1:11" x14ac:dyDescent="0.25">
      <c r="A85" s="2" t="s">
        <v>85</v>
      </c>
      <c r="B85" s="2">
        <v>131200</v>
      </c>
      <c r="C85" s="17">
        <v>2.8799999999999999E-2</v>
      </c>
      <c r="D85" s="17">
        <v>2.8500000000000001E-2</v>
      </c>
      <c r="E85" s="18">
        <v>0</v>
      </c>
      <c r="F85" s="19">
        <f t="shared" si="9"/>
        <v>0</v>
      </c>
      <c r="G85" s="19">
        <f t="shared" si="10"/>
        <v>0</v>
      </c>
      <c r="H85" s="18">
        <f t="shared" si="11"/>
        <v>0</v>
      </c>
      <c r="I85" s="18">
        <f t="shared" si="14"/>
        <v>0</v>
      </c>
      <c r="J85" s="18">
        <f t="shared" si="14"/>
        <v>0</v>
      </c>
      <c r="K85" s="18">
        <f t="shared" si="13"/>
        <v>0</v>
      </c>
    </row>
    <row r="86" spans="1:11" x14ac:dyDescent="0.25">
      <c r="A86" s="2" t="s">
        <v>86</v>
      </c>
      <c r="B86" s="2">
        <v>131200</v>
      </c>
      <c r="C86" s="17">
        <v>2.5899999999999999E-2</v>
      </c>
      <c r="D86" s="17">
        <v>2.4E-2</v>
      </c>
      <c r="E86" s="18">
        <v>14552193.289999999</v>
      </c>
      <c r="F86" s="19">
        <f t="shared" si="9"/>
        <v>31408.483850916662</v>
      </c>
      <c r="G86" s="19">
        <f t="shared" si="10"/>
        <v>29104.386580000002</v>
      </c>
      <c r="H86" s="18">
        <f t="shared" si="11"/>
        <v>-2304.0972709166599</v>
      </c>
      <c r="I86" s="18">
        <f t="shared" si="14"/>
        <v>376901.80621099996</v>
      </c>
      <c r="J86" s="18">
        <f t="shared" si="14"/>
        <v>349252.63896000001</v>
      </c>
      <c r="K86" s="18">
        <f t="shared" si="13"/>
        <v>-27649.167250999948</v>
      </c>
    </row>
    <row r="87" spans="1:11" x14ac:dyDescent="0.25">
      <c r="A87" s="2" t="s">
        <v>87</v>
      </c>
      <c r="B87" s="2">
        <v>131200</v>
      </c>
      <c r="C87" s="17">
        <v>2.5899999999999999E-2</v>
      </c>
      <c r="D87" s="17">
        <v>2.4E-2</v>
      </c>
      <c r="E87" s="18">
        <v>53674128.200000003</v>
      </c>
      <c r="F87" s="19">
        <f t="shared" si="9"/>
        <v>115846.66003166667</v>
      </c>
      <c r="G87" s="19">
        <f t="shared" si="10"/>
        <v>107348.25640000001</v>
      </c>
      <c r="H87" s="18">
        <f t="shared" si="11"/>
        <v>-8498.4036316666607</v>
      </c>
      <c r="I87" s="18">
        <f t="shared" si="14"/>
        <v>1390159.92038</v>
      </c>
      <c r="J87" s="18">
        <f t="shared" si="14"/>
        <v>1288179.0768000002</v>
      </c>
      <c r="K87" s="18">
        <f t="shared" si="13"/>
        <v>-101980.84357999987</v>
      </c>
    </row>
    <row r="88" spans="1:11" x14ac:dyDescent="0.25">
      <c r="A88" s="2" t="s">
        <v>88</v>
      </c>
      <c r="B88" s="2">
        <v>131200</v>
      </c>
      <c r="C88" s="17">
        <v>2.5899999999999999E-2</v>
      </c>
      <c r="D88" s="17">
        <v>2.4E-2</v>
      </c>
      <c r="E88" s="18">
        <v>33083.26</v>
      </c>
      <c r="F88" s="19">
        <f t="shared" si="9"/>
        <v>71.404702833333332</v>
      </c>
      <c r="G88" s="19">
        <f t="shared" si="10"/>
        <v>66.166520000000006</v>
      </c>
      <c r="H88" s="18">
        <f t="shared" si="11"/>
        <v>-5.238182833333326</v>
      </c>
      <c r="I88" s="18">
        <f t="shared" si="14"/>
        <v>856.85643400000004</v>
      </c>
      <c r="J88" s="18">
        <f t="shared" si="14"/>
        <v>793.99824000000012</v>
      </c>
      <c r="K88" s="18">
        <f t="shared" si="13"/>
        <v>-62.858193999999912</v>
      </c>
    </row>
    <row r="89" spans="1:11" x14ac:dyDescent="0.25">
      <c r="A89" s="2" t="s">
        <v>89</v>
      </c>
      <c r="B89" s="2">
        <v>131200</v>
      </c>
      <c r="C89" s="17">
        <v>2.5899999999999999E-2</v>
      </c>
      <c r="D89" s="17">
        <v>2.4E-2</v>
      </c>
      <c r="E89" s="18">
        <v>228065.26</v>
      </c>
      <c r="F89" s="19">
        <f t="shared" si="9"/>
        <v>492.24085283333335</v>
      </c>
      <c r="G89" s="19">
        <f t="shared" si="10"/>
        <v>456.13051999999999</v>
      </c>
      <c r="H89" s="18">
        <f t="shared" si="11"/>
        <v>-36.110332833333359</v>
      </c>
      <c r="I89" s="18">
        <f t="shared" si="14"/>
        <v>5906.8902340000004</v>
      </c>
      <c r="J89" s="18">
        <f t="shared" si="14"/>
        <v>5473.5662400000001</v>
      </c>
      <c r="K89" s="18">
        <f t="shared" si="13"/>
        <v>-433.32399400000031</v>
      </c>
    </row>
    <row r="90" spans="1:11" x14ac:dyDescent="0.25">
      <c r="A90" s="2" t="s">
        <v>90</v>
      </c>
      <c r="B90" s="2">
        <v>131200</v>
      </c>
      <c r="C90" s="17">
        <v>2.5899999999999999E-2</v>
      </c>
      <c r="D90" s="17">
        <v>2.4E-2</v>
      </c>
      <c r="E90" s="18">
        <v>25468543.289999999</v>
      </c>
      <c r="F90" s="19">
        <f t="shared" si="9"/>
        <v>54969.605934249994</v>
      </c>
      <c r="G90" s="19">
        <f t="shared" si="10"/>
        <v>50937.086580000003</v>
      </c>
      <c r="H90" s="18">
        <f t="shared" si="11"/>
        <v>-4032.519354249991</v>
      </c>
      <c r="I90" s="18">
        <f t="shared" si="14"/>
        <v>659635.27121099993</v>
      </c>
      <c r="J90" s="18">
        <f t="shared" si="14"/>
        <v>611245.03896000003</v>
      </c>
      <c r="K90" s="18">
        <f t="shared" si="13"/>
        <v>-48390.232250999892</v>
      </c>
    </row>
    <row r="91" spans="1:11" x14ac:dyDescent="0.25">
      <c r="A91" s="7" t="s">
        <v>91</v>
      </c>
      <c r="C91" s="17"/>
      <c r="D91" s="17"/>
      <c r="E91" s="20">
        <f t="shared" ref="E91:K91" si="15">SUBTOTAL(9,E48:E90)</f>
        <v>2756866503.5900002</v>
      </c>
      <c r="F91" s="20">
        <f t="shared" si="15"/>
        <v>9562772.3419579994</v>
      </c>
      <c r="G91" s="20">
        <f t="shared" si="15"/>
        <v>9333537.3158938345</v>
      </c>
      <c r="H91" s="20">
        <f t="shared" si="15"/>
        <v>-229235.0260641668</v>
      </c>
      <c r="I91" s="20">
        <f t="shared" si="15"/>
        <v>114753268.103496</v>
      </c>
      <c r="J91" s="20">
        <f t="shared" si="15"/>
        <v>112002447.79072599</v>
      </c>
      <c r="K91" s="20">
        <f t="shared" si="15"/>
        <v>-2750820.3127700044</v>
      </c>
    </row>
    <row r="92" spans="1:11" x14ac:dyDescent="0.25">
      <c r="C92" s="17"/>
      <c r="D92" s="17"/>
      <c r="E92" s="18"/>
      <c r="F92" s="19"/>
      <c r="G92" s="19"/>
      <c r="H92" s="18"/>
      <c r="I92" s="18"/>
      <c r="J92" s="18"/>
      <c r="K92" s="18"/>
    </row>
    <row r="93" spans="1:11" x14ac:dyDescent="0.25">
      <c r="A93" s="7" t="s">
        <v>92</v>
      </c>
      <c r="C93" s="17"/>
      <c r="D93" s="17"/>
      <c r="E93" s="18"/>
      <c r="F93" s="19"/>
      <c r="G93" s="19"/>
      <c r="H93" s="18"/>
      <c r="I93" s="18"/>
      <c r="J93" s="18"/>
      <c r="K93" s="18"/>
    </row>
    <row r="94" spans="1:11" x14ac:dyDescent="0.25">
      <c r="A94" s="2" t="s">
        <v>93</v>
      </c>
      <c r="B94" s="2">
        <v>131200</v>
      </c>
      <c r="C94" s="17">
        <v>0</v>
      </c>
      <c r="D94" s="17">
        <f>+C94</f>
        <v>0</v>
      </c>
      <c r="E94" s="18">
        <v>0</v>
      </c>
      <c r="F94" s="19">
        <f>E94*C94/12</f>
        <v>0</v>
      </c>
      <c r="G94" s="19">
        <f>+E94*D94/12</f>
        <v>0</v>
      </c>
      <c r="H94" s="18">
        <f>+G94-F94</f>
        <v>0</v>
      </c>
      <c r="I94" s="18">
        <f t="shared" ref="I94:J98" si="16">+F94*12</f>
        <v>0</v>
      </c>
      <c r="J94" s="18">
        <f t="shared" si="16"/>
        <v>0</v>
      </c>
      <c r="K94" s="18">
        <f>+J94-I94</f>
        <v>0</v>
      </c>
    </row>
    <row r="95" spans="1:11" x14ac:dyDescent="0.25">
      <c r="A95" s="2" t="s">
        <v>94</v>
      </c>
      <c r="B95" s="2">
        <v>131200</v>
      </c>
      <c r="C95" s="17">
        <v>0</v>
      </c>
      <c r="D95" s="17">
        <v>0</v>
      </c>
      <c r="E95" s="18">
        <v>0</v>
      </c>
      <c r="F95" s="19">
        <f>E95*C95/12</f>
        <v>0</v>
      </c>
      <c r="G95" s="19">
        <f>+E95*D95/12</f>
        <v>0</v>
      </c>
      <c r="H95" s="18">
        <f>+G95-F95</f>
        <v>0</v>
      </c>
      <c r="I95" s="18">
        <f t="shared" si="16"/>
        <v>0</v>
      </c>
      <c r="J95" s="18">
        <f t="shared" si="16"/>
        <v>0</v>
      </c>
      <c r="K95" s="18">
        <f>+J95-I95</f>
        <v>0</v>
      </c>
    </row>
    <row r="96" spans="1:11" x14ac:dyDescent="0.25">
      <c r="A96" s="2" t="s">
        <v>95</v>
      </c>
      <c r="B96" s="2">
        <v>131200</v>
      </c>
      <c r="C96" s="17">
        <v>3.5999999999999999E-3</v>
      </c>
      <c r="D96" s="17">
        <v>3.5999999999999999E-3</v>
      </c>
      <c r="E96" s="18">
        <v>4846362.74</v>
      </c>
      <c r="F96" s="19">
        <f>E96*C96/12</f>
        <v>1453.9088220000001</v>
      </c>
      <c r="G96" s="19">
        <f>+E96*D96/12</f>
        <v>1453.9088220000001</v>
      </c>
      <c r="H96" s="18">
        <f>+G96-F96</f>
        <v>0</v>
      </c>
      <c r="I96" s="18">
        <f t="shared" si="16"/>
        <v>17446.905864</v>
      </c>
      <c r="J96" s="18">
        <f t="shared" si="16"/>
        <v>17446.905864</v>
      </c>
      <c r="K96" s="18">
        <f>+J96-I96</f>
        <v>0</v>
      </c>
    </row>
    <row r="97" spans="1:11" x14ac:dyDescent="0.25">
      <c r="A97" s="2" t="s">
        <v>96</v>
      </c>
      <c r="B97" s="2">
        <v>131200</v>
      </c>
      <c r="C97" s="17">
        <v>2.7000000000000001E-3</v>
      </c>
      <c r="D97" s="17">
        <v>2.7000000000000001E-3</v>
      </c>
      <c r="E97" s="18">
        <v>5057242.5</v>
      </c>
      <c r="F97" s="19">
        <f>E97*C97/12</f>
        <v>1137.8795625</v>
      </c>
      <c r="G97" s="19">
        <f>+E97*D97/12</f>
        <v>1137.8795625</v>
      </c>
      <c r="H97" s="18">
        <f>+G97-F97</f>
        <v>0</v>
      </c>
      <c r="I97" s="18">
        <f t="shared" si="16"/>
        <v>13654.554749999999</v>
      </c>
      <c r="J97" s="18">
        <f t="shared" si="16"/>
        <v>13654.554749999999</v>
      </c>
      <c r="K97" s="18">
        <f>+J97-I97</f>
        <v>0</v>
      </c>
    </row>
    <row r="98" spans="1:11" x14ac:dyDescent="0.25">
      <c r="A98" s="2" t="s">
        <v>97</v>
      </c>
      <c r="B98" s="2">
        <v>131200</v>
      </c>
      <c r="C98" s="17">
        <v>2.7000000000000001E-3</v>
      </c>
      <c r="D98" s="17">
        <v>2.7000000000000001E-3</v>
      </c>
      <c r="E98" s="18">
        <v>0</v>
      </c>
      <c r="F98" s="19">
        <f>E98*C98/12</f>
        <v>0</v>
      </c>
      <c r="G98" s="19">
        <f>+E98*D98/12</f>
        <v>0</v>
      </c>
      <c r="H98" s="18">
        <f>+G98-F98</f>
        <v>0</v>
      </c>
      <c r="I98" s="18">
        <f t="shared" si="16"/>
        <v>0</v>
      </c>
      <c r="J98" s="18">
        <f t="shared" si="16"/>
        <v>0</v>
      </c>
      <c r="K98" s="18">
        <f>+J98-I98</f>
        <v>0</v>
      </c>
    </row>
    <row r="99" spans="1:11" x14ac:dyDescent="0.25">
      <c r="A99" s="7" t="s">
        <v>98</v>
      </c>
      <c r="C99" s="17"/>
      <c r="D99" s="17"/>
      <c r="E99" s="20">
        <f>SUBTOTAL(9,E94:E98)</f>
        <v>9903605.2400000002</v>
      </c>
      <c r="F99" s="20">
        <f t="shared" ref="F99:K99" si="17">SUBTOTAL(9,F94:F98)</f>
        <v>2591.7883845000001</v>
      </c>
      <c r="G99" s="20">
        <f t="shared" si="17"/>
        <v>2591.7883845000001</v>
      </c>
      <c r="H99" s="20">
        <f t="shared" si="17"/>
        <v>0</v>
      </c>
      <c r="I99" s="20">
        <f t="shared" si="17"/>
        <v>31101.460614</v>
      </c>
      <c r="J99" s="20">
        <f t="shared" si="17"/>
        <v>31101.460614</v>
      </c>
      <c r="K99" s="20">
        <f t="shared" si="17"/>
        <v>0</v>
      </c>
    </row>
    <row r="100" spans="1:11" x14ac:dyDescent="0.25">
      <c r="C100" s="17"/>
      <c r="D100" s="17"/>
      <c r="E100" s="18"/>
      <c r="F100" s="19"/>
      <c r="G100" s="19"/>
      <c r="H100" s="18"/>
      <c r="I100" s="18"/>
      <c r="J100" s="18"/>
      <c r="K100" s="18"/>
    </row>
    <row r="101" spans="1:11" x14ac:dyDescent="0.25">
      <c r="A101" s="7" t="s">
        <v>99</v>
      </c>
      <c r="C101" s="17"/>
      <c r="D101" s="17"/>
      <c r="E101" s="18"/>
      <c r="F101" s="19"/>
      <c r="G101" s="19"/>
      <c r="H101" s="18"/>
      <c r="I101" s="18"/>
      <c r="J101" s="18"/>
      <c r="K101" s="18"/>
    </row>
    <row r="102" spans="1:11" x14ac:dyDescent="0.25">
      <c r="A102" s="2" t="s">
        <v>100</v>
      </c>
      <c r="B102" s="2">
        <v>131400</v>
      </c>
      <c r="C102" s="17">
        <v>3.7700000000000004E-2</v>
      </c>
      <c r="D102" s="17">
        <f>+C102</f>
        <v>3.7700000000000004E-2</v>
      </c>
      <c r="E102" s="18">
        <v>0</v>
      </c>
      <c r="F102" s="19">
        <f t="shared" ref="F102:F108" si="18">E102*C102/12</f>
        <v>0</v>
      </c>
      <c r="G102" s="19">
        <f t="shared" ref="G102:G108" si="19">+E102*D102/12</f>
        <v>0</v>
      </c>
      <c r="H102" s="18">
        <f t="shared" ref="H102:H108" si="20">+G102-F102</f>
        <v>0</v>
      </c>
      <c r="I102" s="18">
        <f t="shared" ref="I102:J108" si="21">+F102*12</f>
        <v>0</v>
      </c>
      <c r="J102" s="18">
        <f t="shared" si="21"/>
        <v>0</v>
      </c>
      <c r="K102" s="18">
        <f t="shared" ref="K102:K108" si="22">+J102-I102</f>
        <v>0</v>
      </c>
    </row>
    <row r="103" spans="1:11" x14ac:dyDescent="0.25">
      <c r="A103" s="2" t="s">
        <v>101</v>
      </c>
      <c r="B103" s="2">
        <v>131400</v>
      </c>
      <c r="C103" s="17">
        <v>0</v>
      </c>
      <c r="D103" s="17">
        <f>+C103</f>
        <v>0</v>
      </c>
      <c r="E103" s="18">
        <v>25312176.580000006</v>
      </c>
      <c r="F103" s="19">
        <f t="shared" si="18"/>
        <v>0</v>
      </c>
      <c r="G103" s="19">
        <f t="shared" si="19"/>
        <v>0</v>
      </c>
      <c r="H103" s="18">
        <f t="shared" si="20"/>
        <v>0</v>
      </c>
      <c r="I103" s="18">
        <f t="shared" si="21"/>
        <v>0</v>
      </c>
      <c r="J103" s="18">
        <f t="shared" si="21"/>
        <v>0</v>
      </c>
      <c r="K103" s="18">
        <f t="shared" si="22"/>
        <v>0</v>
      </c>
    </row>
    <row r="104" spans="1:11" x14ac:dyDescent="0.25">
      <c r="A104" s="2" t="s">
        <v>102</v>
      </c>
      <c r="B104" s="2">
        <v>131400</v>
      </c>
      <c r="C104" s="17">
        <v>3.7700000000000004E-2</v>
      </c>
      <c r="D104" s="17">
        <f>+C104</f>
        <v>3.7700000000000004E-2</v>
      </c>
      <c r="E104" s="18">
        <v>33356872.449999992</v>
      </c>
      <c r="F104" s="19">
        <f t="shared" si="18"/>
        <v>104796.17428041664</v>
      </c>
      <c r="G104" s="19">
        <f t="shared" si="19"/>
        <v>104796.17428041664</v>
      </c>
      <c r="H104" s="18">
        <f t="shared" si="20"/>
        <v>0</v>
      </c>
      <c r="I104" s="18">
        <f t="shared" si="21"/>
        <v>1257554.0913649998</v>
      </c>
      <c r="J104" s="18">
        <f t="shared" si="21"/>
        <v>1257554.0913649998</v>
      </c>
      <c r="K104" s="18">
        <f t="shared" si="22"/>
        <v>0</v>
      </c>
    </row>
    <row r="105" spans="1:11" x14ac:dyDescent="0.25">
      <c r="A105" s="2" t="s">
        <v>103</v>
      </c>
      <c r="B105" s="2">
        <v>131400</v>
      </c>
      <c r="C105" s="17">
        <v>3.7000000000000005E-2</v>
      </c>
      <c r="D105" s="17">
        <v>3.6700000000000003E-2</v>
      </c>
      <c r="E105" s="18">
        <v>44608715.599999994</v>
      </c>
      <c r="F105" s="19">
        <f t="shared" si="18"/>
        <v>137543.53976666668</v>
      </c>
      <c r="G105" s="19">
        <f t="shared" si="19"/>
        <v>136428.32187666665</v>
      </c>
      <c r="H105" s="18">
        <f t="shared" si="20"/>
        <v>-1115.217890000029</v>
      </c>
      <c r="I105" s="18">
        <f t="shared" si="21"/>
        <v>1650522.4772000001</v>
      </c>
      <c r="J105" s="18">
        <f t="shared" si="21"/>
        <v>1637139.86252</v>
      </c>
      <c r="K105" s="18">
        <f t="shared" si="22"/>
        <v>-13382.614680000115</v>
      </c>
    </row>
    <row r="106" spans="1:11" x14ac:dyDescent="0.25">
      <c r="A106" s="2" t="s">
        <v>104</v>
      </c>
      <c r="B106" s="2">
        <v>131400</v>
      </c>
      <c r="C106" s="17">
        <v>3.4799999999999998E-2</v>
      </c>
      <c r="D106" s="17">
        <v>3.4500000000000003E-2</v>
      </c>
      <c r="E106" s="18">
        <v>64542534.890000008</v>
      </c>
      <c r="F106" s="19">
        <f t="shared" si="18"/>
        <v>187173.35118100001</v>
      </c>
      <c r="G106" s="19">
        <f t="shared" si="19"/>
        <v>185559.78780875006</v>
      </c>
      <c r="H106" s="18">
        <f t="shared" si="20"/>
        <v>-1613.5633722499479</v>
      </c>
      <c r="I106" s="18">
        <f t="shared" si="21"/>
        <v>2246080.2141720001</v>
      </c>
      <c r="J106" s="18">
        <f t="shared" si="21"/>
        <v>2226717.4537050007</v>
      </c>
      <c r="K106" s="18">
        <f t="shared" si="22"/>
        <v>-19362.760466999374</v>
      </c>
    </row>
    <row r="107" spans="1:11" x14ac:dyDescent="0.25">
      <c r="A107" s="2" t="s">
        <v>105</v>
      </c>
      <c r="B107" s="2">
        <v>131400</v>
      </c>
      <c r="C107" s="17">
        <v>2.7199999999999998E-2</v>
      </c>
      <c r="D107" s="17">
        <v>2.8299999999999999E-2</v>
      </c>
      <c r="E107" s="18">
        <v>62496791.889999986</v>
      </c>
      <c r="F107" s="19">
        <f t="shared" si="18"/>
        <v>141659.39495066661</v>
      </c>
      <c r="G107" s="19">
        <f t="shared" si="19"/>
        <v>147388.2675405833</v>
      </c>
      <c r="H107" s="18">
        <f t="shared" si="20"/>
        <v>5728.8725899166893</v>
      </c>
      <c r="I107" s="18">
        <f t="shared" si="21"/>
        <v>1699912.7394079994</v>
      </c>
      <c r="J107" s="18">
        <f t="shared" si="21"/>
        <v>1768659.2104869997</v>
      </c>
      <c r="K107" s="18">
        <f t="shared" si="22"/>
        <v>68746.471079000272</v>
      </c>
    </row>
    <row r="108" spans="1:11" x14ac:dyDescent="0.25">
      <c r="A108" s="2" t="s">
        <v>106</v>
      </c>
      <c r="B108" s="2">
        <v>131400</v>
      </c>
      <c r="C108" s="17">
        <v>2.2100000000000002E-2</v>
      </c>
      <c r="D108" s="17">
        <v>2.24E-2</v>
      </c>
      <c r="E108" s="18">
        <v>23302984.16</v>
      </c>
      <c r="F108" s="19">
        <f t="shared" si="18"/>
        <v>42916.329161333335</v>
      </c>
      <c r="G108" s="19">
        <f t="shared" si="19"/>
        <v>43498.903765333329</v>
      </c>
      <c r="H108" s="18">
        <f t="shared" si="20"/>
        <v>582.574603999994</v>
      </c>
      <c r="I108" s="18">
        <f t="shared" si="21"/>
        <v>514995.94993600005</v>
      </c>
      <c r="J108" s="18">
        <f t="shared" si="21"/>
        <v>521986.84518399998</v>
      </c>
      <c r="K108" s="18">
        <f t="shared" si="22"/>
        <v>6990.895247999928</v>
      </c>
    </row>
    <row r="109" spans="1:11" x14ac:dyDescent="0.25">
      <c r="A109" s="7" t="s">
        <v>107</v>
      </c>
      <c r="C109" s="17"/>
      <c r="D109" s="17"/>
      <c r="E109" s="20">
        <f t="shared" ref="E109:K109" si="23">SUBTOTAL(9,E102:E108)</f>
        <v>253620075.56999999</v>
      </c>
      <c r="F109" s="20">
        <f t="shared" si="23"/>
        <v>614088.78934008337</v>
      </c>
      <c r="G109" s="20">
        <f t="shared" si="23"/>
        <v>617671.45527174999</v>
      </c>
      <c r="H109" s="20">
        <f t="shared" si="23"/>
        <v>3582.6659316667065</v>
      </c>
      <c r="I109" s="20">
        <f t="shared" si="23"/>
        <v>7369065.4720809991</v>
      </c>
      <c r="J109" s="20">
        <f t="shared" si="23"/>
        <v>7412057.4632609999</v>
      </c>
      <c r="K109" s="20">
        <f t="shared" si="23"/>
        <v>42991.99118000071</v>
      </c>
    </row>
    <row r="110" spans="1:11" x14ac:dyDescent="0.25">
      <c r="C110" s="17"/>
      <c r="D110" s="17"/>
      <c r="E110" s="18"/>
      <c r="F110" s="19"/>
      <c r="G110" s="19"/>
      <c r="H110" s="18"/>
      <c r="I110" s="18"/>
      <c r="J110" s="18"/>
      <c r="K110" s="18"/>
    </row>
    <row r="111" spans="1:11" x14ac:dyDescent="0.25">
      <c r="A111" s="7" t="s">
        <v>108</v>
      </c>
      <c r="C111" s="17"/>
      <c r="D111" s="17"/>
      <c r="E111" s="18"/>
      <c r="F111" s="19"/>
      <c r="G111" s="19"/>
      <c r="H111" s="18"/>
      <c r="I111" s="18"/>
      <c r="J111" s="18"/>
      <c r="K111" s="18"/>
    </row>
    <row r="112" spans="1:11" x14ac:dyDescent="0.25">
      <c r="A112" s="2" t="s">
        <v>109</v>
      </c>
      <c r="B112" s="2">
        <v>131500</v>
      </c>
      <c r="C112" s="17">
        <v>0</v>
      </c>
      <c r="D112" s="17">
        <f>+C112</f>
        <v>0</v>
      </c>
      <c r="E112" s="18">
        <v>0</v>
      </c>
      <c r="F112" s="19">
        <f t="shared" ref="F112:F135" si="24">E112*C112/12</f>
        <v>0</v>
      </c>
      <c r="G112" s="19">
        <f t="shared" ref="G112:G135" si="25">+E112*D112/12</f>
        <v>0</v>
      </c>
      <c r="H112" s="18">
        <f t="shared" ref="H112:H135" si="26">+G112-F112</f>
        <v>0</v>
      </c>
      <c r="I112" s="18">
        <f t="shared" ref="I112:J135" si="27">+F112*12</f>
        <v>0</v>
      </c>
      <c r="J112" s="18">
        <f t="shared" si="27"/>
        <v>0</v>
      </c>
      <c r="K112" s="18">
        <f t="shared" ref="K112:K135" si="28">+J112-I112</f>
        <v>0</v>
      </c>
    </row>
    <row r="113" spans="1:11" x14ac:dyDescent="0.25">
      <c r="A113" s="2" t="s">
        <v>110</v>
      </c>
      <c r="B113" s="2">
        <v>131500</v>
      </c>
      <c r="C113" s="17">
        <v>3.3399999999999999E-2</v>
      </c>
      <c r="D113" s="17">
        <f>+C113</f>
        <v>3.3399999999999999E-2</v>
      </c>
      <c r="E113" s="18">
        <v>0</v>
      </c>
      <c r="F113" s="19">
        <f t="shared" si="24"/>
        <v>0</v>
      </c>
      <c r="G113" s="19">
        <f t="shared" si="25"/>
        <v>0</v>
      </c>
      <c r="H113" s="18">
        <f t="shared" si="26"/>
        <v>0</v>
      </c>
      <c r="I113" s="18">
        <f t="shared" si="27"/>
        <v>0</v>
      </c>
      <c r="J113" s="18">
        <f t="shared" si="27"/>
        <v>0</v>
      </c>
      <c r="K113" s="18">
        <f t="shared" si="28"/>
        <v>0</v>
      </c>
    </row>
    <row r="114" spans="1:11" x14ac:dyDescent="0.25">
      <c r="A114" s="2" t="s">
        <v>111</v>
      </c>
      <c r="B114" s="2">
        <v>131500</v>
      </c>
      <c r="C114" s="17">
        <v>3.3399999999999999E-2</v>
      </c>
      <c r="D114" s="17">
        <f>+C114</f>
        <v>3.3399999999999999E-2</v>
      </c>
      <c r="E114" s="18">
        <v>0</v>
      </c>
      <c r="F114" s="19">
        <f t="shared" si="24"/>
        <v>0</v>
      </c>
      <c r="G114" s="19">
        <f t="shared" si="25"/>
        <v>0</v>
      </c>
      <c r="H114" s="18">
        <f t="shared" si="26"/>
        <v>0</v>
      </c>
      <c r="I114" s="18">
        <f t="shared" si="27"/>
        <v>0</v>
      </c>
      <c r="J114" s="18">
        <f t="shared" si="27"/>
        <v>0</v>
      </c>
      <c r="K114" s="18">
        <f t="shared" si="28"/>
        <v>0</v>
      </c>
    </row>
    <row r="115" spans="1:11" x14ac:dyDescent="0.25">
      <c r="A115" s="2" t="s">
        <v>112</v>
      </c>
      <c r="B115" s="2">
        <v>131500</v>
      </c>
      <c r="C115" s="17">
        <v>4.5500000000000006E-2</v>
      </c>
      <c r="D115" s="17">
        <f>+C115</f>
        <v>4.5500000000000006E-2</v>
      </c>
      <c r="E115" s="18">
        <v>0</v>
      </c>
      <c r="F115" s="19">
        <f t="shared" si="24"/>
        <v>0</v>
      </c>
      <c r="G115" s="19">
        <f t="shared" si="25"/>
        <v>0</v>
      </c>
      <c r="H115" s="18">
        <f t="shared" si="26"/>
        <v>0</v>
      </c>
      <c r="I115" s="18">
        <f t="shared" si="27"/>
        <v>0</v>
      </c>
      <c r="J115" s="18">
        <f t="shared" si="27"/>
        <v>0</v>
      </c>
      <c r="K115" s="18">
        <f t="shared" si="28"/>
        <v>0</v>
      </c>
    </row>
    <row r="116" spans="1:11" x14ac:dyDescent="0.25">
      <c r="A116" s="2" t="s">
        <v>113</v>
      </c>
      <c r="B116" s="2">
        <v>131500</v>
      </c>
      <c r="C116" s="17">
        <v>2.69E-2</v>
      </c>
      <c r="D116" s="17">
        <v>2.64E-2</v>
      </c>
      <c r="E116" s="18">
        <v>0</v>
      </c>
      <c r="F116" s="19">
        <f t="shared" si="24"/>
        <v>0</v>
      </c>
      <c r="G116" s="19">
        <f t="shared" si="25"/>
        <v>0</v>
      </c>
      <c r="H116" s="18">
        <f t="shared" si="26"/>
        <v>0</v>
      </c>
      <c r="I116" s="18">
        <f t="shared" si="27"/>
        <v>0</v>
      </c>
      <c r="J116" s="18">
        <f t="shared" si="27"/>
        <v>0</v>
      </c>
      <c r="K116" s="18">
        <f t="shared" si="28"/>
        <v>0</v>
      </c>
    </row>
    <row r="117" spans="1:11" x14ac:dyDescent="0.25">
      <c r="A117" s="2" t="s">
        <v>114</v>
      </c>
      <c r="B117" s="2">
        <v>131500</v>
      </c>
      <c r="C117" s="17">
        <v>2.5600000000000001E-2</v>
      </c>
      <c r="D117" s="17">
        <v>2.4500000000000001E-2</v>
      </c>
      <c r="E117" s="18">
        <v>0</v>
      </c>
      <c r="F117" s="19">
        <f t="shared" si="24"/>
        <v>0</v>
      </c>
      <c r="G117" s="19">
        <f t="shared" si="25"/>
        <v>0</v>
      </c>
      <c r="H117" s="18">
        <f t="shared" si="26"/>
        <v>0</v>
      </c>
      <c r="I117" s="18">
        <f t="shared" si="27"/>
        <v>0</v>
      </c>
      <c r="J117" s="18">
        <f t="shared" si="27"/>
        <v>0</v>
      </c>
      <c r="K117" s="18">
        <f t="shared" si="28"/>
        <v>0</v>
      </c>
    </row>
    <row r="118" spans="1:11" x14ac:dyDescent="0.25">
      <c r="A118" s="2" t="s">
        <v>115</v>
      </c>
      <c r="B118" s="2">
        <v>131500</v>
      </c>
      <c r="C118" s="17">
        <v>0</v>
      </c>
      <c r="D118" s="17">
        <f>+C118</f>
        <v>0</v>
      </c>
      <c r="E118" s="18">
        <v>11098743.73</v>
      </c>
      <c r="F118" s="19">
        <f t="shared" si="24"/>
        <v>0</v>
      </c>
      <c r="G118" s="19">
        <f t="shared" si="25"/>
        <v>0</v>
      </c>
      <c r="H118" s="18">
        <f t="shared" si="26"/>
        <v>0</v>
      </c>
      <c r="I118" s="18">
        <f t="shared" si="27"/>
        <v>0</v>
      </c>
      <c r="J118" s="18">
        <f t="shared" si="27"/>
        <v>0</v>
      </c>
      <c r="K118" s="18">
        <f t="shared" si="28"/>
        <v>0</v>
      </c>
    </row>
    <row r="119" spans="1:11" x14ac:dyDescent="0.25">
      <c r="A119" s="2" t="s">
        <v>116</v>
      </c>
      <c r="B119" s="2">
        <v>131500</v>
      </c>
      <c r="C119" s="17">
        <v>0</v>
      </c>
      <c r="D119" s="17">
        <f>+C119</f>
        <v>0</v>
      </c>
      <c r="E119" s="18">
        <v>202167.22</v>
      </c>
      <c r="F119" s="19">
        <f t="shared" si="24"/>
        <v>0</v>
      </c>
      <c r="G119" s="19">
        <f t="shared" si="25"/>
        <v>0</v>
      </c>
      <c r="H119" s="18">
        <f t="shared" si="26"/>
        <v>0</v>
      </c>
      <c r="I119" s="18">
        <f t="shared" si="27"/>
        <v>0</v>
      </c>
      <c r="J119" s="18">
        <f t="shared" si="27"/>
        <v>0</v>
      </c>
      <c r="K119" s="18">
        <f t="shared" si="28"/>
        <v>0</v>
      </c>
    </row>
    <row r="120" spans="1:11" x14ac:dyDescent="0.25">
      <c r="A120" s="2" t="s">
        <v>117</v>
      </c>
      <c r="B120" s="2">
        <v>131500</v>
      </c>
      <c r="C120" s="17">
        <v>3.3399999999999999E-2</v>
      </c>
      <c r="D120" s="17">
        <f>+C120</f>
        <v>3.3399999999999999E-2</v>
      </c>
      <c r="E120" s="18">
        <v>10877783.550000001</v>
      </c>
      <c r="F120" s="19">
        <f t="shared" si="24"/>
        <v>30276.497547499999</v>
      </c>
      <c r="G120" s="19">
        <f t="shared" si="25"/>
        <v>30276.497547499999</v>
      </c>
      <c r="H120" s="18">
        <f t="shared" si="26"/>
        <v>0</v>
      </c>
      <c r="I120" s="18">
        <f t="shared" si="27"/>
        <v>363317.97057</v>
      </c>
      <c r="J120" s="18">
        <f t="shared" si="27"/>
        <v>363317.97057</v>
      </c>
      <c r="K120" s="18">
        <f t="shared" si="28"/>
        <v>0</v>
      </c>
    </row>
    <row r="121" spans="1:11" x14ac:dyDescent="0.25">
      <c r="A121" s="2" t="s">
        <v>118</v>
      </c>
      <c r="B121" s="2">
        <v>131500</v>
      </c>
      <c r="C121" s="17">
        <v>4.5500000000000006E-2</v>
      </c>
      <c r="D121" s="17">
        <f>+C121</f>
        <v>4.5500000000000006E-2</v>
      </c>
      <c r="E121" s="18">
        <v>5651937.2199999997</v>
      </c>
      <c r="F121" s="19">
        <f t="shared" si="24"/>
        <v>21430.26195916667</v>
      </c>
      <c r="G121" s="19">
        <f t="shared" si="25"/>
        <v>21430.26195916667</v>
      </c>
      <c r="H121" s="18">
        <f t="shared" si="26"/>
        <v>0</v>
      </c>
      <c r="I121" s="18">
        <f t="shared" si="27"/>
        <v>257163.14351000002</v>
      </c>
      <c r="J121" s="18">
        <f t="shared" si="27"/>
        <v>257163.14351000002</v>
      </c>
      <c r="K121" s="18">
        <f t="shared" si="28"/>
        <v>0</v>
      </c>
    </row>
    <row r="122" spans="1:11" x14ac:dyDescent="0.25">
      <c r="A122" s="2" t="s">
        <v>119</v>
      </c>
      <c r="B122" s="2">
        <v>131500</v>
      </c>
      <c r="C122" s="17">
        <v>2.7199999999999998E-2</v>
      </c>
      <c r="D122" s="17">
        <v>2.64E-2</v>
      </c>
      <c r="E122" s="18">
        <v>28978313.5</v>
      </c>
      <c r="F122" s="19">
        <f t="shared" si="24"/>
        <v>65684.177266666666</v>
      </c>
      <c r="G122" s="19">
        <f t="shared" si="25"/>
        <v>63752.289700000001</v>
      </c>
      <c r="H122" s="18">
        <f t="shared" si="26"/>
        <v>-1931.8875666666645</v>
      </c>
      <c r="I122" s="18">
        <f t="shared" si="27"/>
        <v>788210.12719999999</v>
      </c>
      <c r="J122" s="18">
        <f t="shared" si="27"/>
        <v>765027.47640000004</v>
      </c>
      <c r="K122" s="18">
        <f t="shared" si="28"/>
        <v>-23182.650799999945</v>
      </c>
    </row>
    <row r="123" spans="1:11" x14ac:dyDescent="0.25">
      <c r="A123" s="2" t="s">
        <v>120</v>
      </c>
      <c r="B123" s="2">
        <v>131500</v>
      </c>
      <c r="C123" s="17">
        <v>2.0299999999999999E-2</v>
      </c>
      <c r="D123" s="17">
        <v>1.9199999999999998E-2</v>
      </c>
      <c r="E123" s="18">
        <v>1088876.92</v>
      </c>
      <c r="F123" s="19">
        <f t="shared" si="24"/>
        <v>1842.0167896666665</v>
      </c>
      <c r="G123" s="19">
        <f t="shared" si="25"/>
        <v>1742.2030719999996</v>
      </c>
      <c r="H123" s="18">
        <f t="shared" si="26"/>
        <v>-99.813717666666889</v>
      </c>
      <c r="I123" s="18">
        <f t="shared" si="27"/>
        <v>22104.201475999998</v>
      </c>
      <c r="J123" s="18">
        <f t="shared" si="27"/>
        <v>20906.436863999996</v>
      </c>
      <c r="K123" s="18">
        <f t="shared" si="28"/>
        <v>-1197.7646120000027</v>
      </c>
    </row>
    <row r="124" spans="1:11" x14ac:dyDescent="0.25">
      <c r="A124" s="2" t="s">
        <v>121</v>
      </c>
      <c r="B124" s="2">
        <v>131500</v>
      </c>
      <c r="C124" s="17">
        <v>2.5600000000000001E-2</v>
      </c>
      <c r="D124" s="17">
        <v>2.4500000000000001E-2</v>
      </c>
      <c r="E124" s="18">
        <v>44248437.129999988</v>
      </c>
      <c r="F124" s="19">
        <f t="shared" si="24"/>
        <v>94396.665877333318</v>
      </c>
      <c r="G124" s="19">
        <f t="shared" si="25"/>
        <v>90340.559140416633</v>
      </c>
      <c r="H124" s="18">
        <f t="shared" si="26"/>
        <v>-4056.1067369166849</v>
      </c>
      <c r="I124" s="18">
        <f t="shared" si="27"/>
        <v>1132759.9905279998</v>
      </c>
      <c r="J124" s="18">
        <f t="shared" si="27"/>
        <v>1084086.7096849997</v>
      </c>
      <c r="K124" s="18">
        <f t="shared" si="28"/>
        <v>-48673.280843000161</v>
      </c>
    </row>
    <row r="125" spans="1:11" x14ac:dyDescent="0.25">
      <c r="A125" s="2" t="s">
        <v>122</v>
      </c>
      <c r="B125" s="2">
        <v>131500</v>
      </c>
      <c r="C125" s="17">
        <v>5.16E-2</v>
      </c>
      <c r="D125" s="17">
        <v>5.0900000000000001E-2</v>
      </c>
      <c r="E125" s="18">
        <v>8043752.6999999993</v>
      </c>
      <c r="F125" s="19">
        <f t="shared" si="24"/>
        <v>34588.136609999994</v>
      </c>
      <c r="G125" s="19">
        <f t="shared" si="25"/>
        <v>34118.917702499995</v>
      </c>
      <c r="H125" s="18">
        <f t="shared" si="26"/>
        <v>-469.21890749999875</v>
      </c>
      <c r="I125" s="18">
        <f t="shared" si="27"/>
        <v>415057.63931999996</v>
      </c>
      <c r="J125" s="18">
        <f t="shared" si="27"/>
        <v>409427.01242999994</v>
      </c>
      <c r="K125" s="18">
        <f t="shared" si="28"/>
        <v>-5630.6268900000141</v>
      </c>
    </row>
    <row r="126" spans="1:11" x14ac:dyDescent="0.25">
      <c r="A126" s="2" t="s">
        <v>123</v>
      </c>
      <c r="B126" s="2">
        <v>131500</v>
      </c>
      <c r="C126" s="17">
        <v>2.0299999999999999E-2</v>
      </c>
      <c r="D126" s="17">
        <v>1.9199999999999998E-2</v>
      </c>
      <c r="E126" s="18">
        <v>0</v>
      </c>
      <c r="F126" s="19">
        <f t="shared" si="24"/>
        <v>0</v>
      </c>
      <c r="G126" s="19">
        <f t="shared" si="25"/>
        <v>0</v>
      </c>
      <c r="H126" s="18">
        <f t="shared" si="26"/>
        <v>0</v>
      </c>
      <c r="I126" s="18">
        <f t="shared" si="27"/>
        <v>0</v>
      </c>
      <c r="J126" s="18">
        <f t="shared" si="27"/>
        <v>0</v>
      </c>
      <c r="K126" s="18">
        <f t="shared" si="28"/>
        <v>0</v>
      </c>
    </row>
    <row r="127" spans="1:11" x14ac:dyDescent="0.25">
      <c r="A127" s="2" t="s">
        <v>124</v>
      </c>
      <c r="B127" s="2">
        <v>131500</v>
      </c>
      <c r="C127" s="17">
        <v>5.16E-2</v>
      </c>
      <c r="D127" s="17">
        <v>5.0900000000000001E-2</v>
      </c>
      <c r="E127" s="18">
        <v>0</v>
      </c>
      <c r="F127" s="19">
        <f t="shared" si="24"/>
        <v>0</v>
      </c>
      <c r="G127" s="19">
        <f t="shared" si="25"/>
        <v>0</v>
      </c>
      <c r="H127" s="18">
        <f t="shared" si="26"/>
        <v>0</v>
      </c>
      <c r="I127" s="18">
        <f t="shared" si="27"/>
        <v>0</v>
      </c>
      <c r="J127" s="18">
        <f t="shared" si="27"/>
        <v>0</v>
      </c>
      <c r="K127" s="18">
        <f t="shared" si="28"/>
        <v>0</v>
      </c>
    </row>
    <row r="128" spans="1:11" x14ac:dyDescent="0.25">
      <c r="A128" s="2" t="s">
        <v>125</v>
      </c>
      <c r="B128" s="2">
        <v>131500</v>
      </c>
      <c r="C128" s="17">
        <v>2.3100000000000002E-2</v>
      </c>
      <c r="D128" s="17">
        <v>2.1100000000000001E-2</v>
      </c>
      <c r="E128" s="18">
        <v>10892595.739999996</v>
      </c>
      <c r="F128" s="19">
        <f t="shared" si="24"/>
        <v>20968.246799499993</v>
      </c>
      <c r="G128" s="19">
        <f t="shared" si="25"/>
        <v>19152.814176166659</v>
      </c>
      <c r="H128" s="18">
        <f t="shared" si="26"/>
        <v>-1815.432623333334</v>
      </c>
      <c r="I128" s="18">
        <f t="shared" si="27"/>
        <v>251618.96159399993</v>
      </c>
      <c r="J128" s="18">
        <f t="shared" si="27"/>
        <v>229833.7701139999</v>
      </c>
      <c r="K128" s="18">
        <f t="shared" si="28"/>
        <v>-21785.191480000038</v>
      </c>
    </row>
    <row r="129" spans="1:11" x14ac:dyDescent="0.25">
      <c r="A129" s="2" t="s">
        <v>126</v>
      </c>
      <c r="B129" s="2">
        <v>131500</v>
      </c>
      <c r="C129" s="17">
        <v>2.3100000000000002E-2</v>
      </c>
      <c r="D129" s="17">
        <v>2.1100000000000001E-2</v>
      </c>
      <c r="E129" s="18">
        <v>1372768.98</v>
      </c>
      <c r="F129" s="19">
        <f t="shared" si="24"/>
        <v>2642.5802865000001</v>
      </c>
      <c r="G129" s="19">
        <f t="shared" si="25"/>
        <v>2413.7854565000002</v>
      </c>
      <c r="H129" s="18">
        <f t="shared" si="26"/>
        <v>-228.79482999999982</v>
      </c>
      <c r="I129" s="18">
        <f t="shared" si="27"/>
        <v>31710.963437999999</v>
      </c>
      <c r="J129" s="18">
        <f t="shared" si="27"/>
        <v>28965.425478000005</v>
      </c>
      <c r="K129" s="18">
        <f t="shared" si="28"/>
        <v>-2745.5379599999942</v>
      </c>
    </row>
    <row r="130" spans="1:11" x14ac:dyDescent="0.25">
      <c r="A130" s="2" t="s">
        <v>127</v>
      </c>
      <c r="B130" s="2">
        <v>131500</v>
      </c>
      <c r="C130" s="17">
        <v>2.3100000000000002E-2</v>
      </c>
      <c r="D130" s="17">
        <v>2.1100000000000001E-2</v>
      </c>
      <c r="E130" s="18">
        <v>1514701.37</v>
      </c>
      <c r="F130" s="19">
        <f t="shared" si="24"/>
        <v>2915.8001372500003</v>
      </c>
      <c r="G130" s="19">
        <f t="shared" si="25"/>
        <v>2663.3499089166667</v>
      </c>
      <c r="H130" s="18">
        <f t="shared" si="26"/>
        <v>-252.4502283333336</v>
      </c>
      <c r="I130" s="18">
        <f t="shared" si="27"/>
        <v>34989.601647000003</v>
      </c>
      <c r="J130" s="18">
        <f t="shared" si="27"/>
        <v>31960.198906999998</v>
      </c>
      <c r="K130" s="18">
        <f t="shared" si="28"/>
        <v>-3029.402740000005</v>
      </c>
    </row>
    <row r="131" spans="1:11" x14ac:dyDescent="0.25">
      <c r="A131" s="2" t="s">
        <v>128</v>
      </c>
      <c r="B131" s="2">
        <v>131500</v>
      </c>
      <c r="C131" s="17">
        <v>2.3100000000000002E-2</v>
      </c>
      <c r="D131" s="17">
        <v>2.1100000000000001E-2</v>
      </c>
      <c r="E131" s="18">
        <v>2590965.44</v>
      </c>
      <c r="F131" s="19">
        <f t="shared" si="24"/>
        <v>4987.6084720000008</v>
      </c>
      <c r="G131" s="19">
        <f t="shared" si="25"/>
        <v>4555.7808986666669</v>
      </c>
      <c r="H131" s="18">
        <f t="shared" si="26"/>
        <v>-431.82757333333393</v>
      </c>
      <c r="I131" s="18">
        <f t="shared" si="27"/>
        <v>59851.301664000013</v>
      </c>
      <c r="J131" s="18">
        <f t="shared" si="27"/>
        <v>54669.370783999999</v>
      </c>
      <c r="K131" s="18">
        <f t="shared" si="28"/>
        <v>-5181.9308800000144</v>
      </c>
    </row>
    <row r="132" spans="1:11" x14ac:dyDescent="0.25">
      <c r="A132" s="2" t="s">
        <v>129</v>
      </c>
      <c r="B132" s="2">
        <v>131500</v>
      </c>
      <c r="C132" s="17">
        <v>2.3100000000000002E-2</v>
      </c>
      <c r="D132" s="17">
        <v>2.1100000000000001E-2</v>
      </c>
      <c r="E132" s="18">
        <v>44276.47</v>
      </c>
      <c r="F132" s="19">
        <f t="shared" si="24"/>
        <v>85.232204750000008</v>
      </c>
      <c r="G132" s="19">
        <f t="shared" si="25"/>
        <v>77.852793083333339</v>
      </c>
      <c r="H132" s="18">
        <f t="shared" si="26"/>
        <v>-7.3794116666666696</v>
      </c>
      <c r="I132" s="18">
        <f t="shared" si="27"/>
        <v>1022.7864570000002</v>
      </c>
      <c r="J132" s="18">
        <f t="shared" si="27"/>
        <v>934.23351700000012</v>
      </c>
      <c r="K132" s="18">
        <f t="shared" si="28"/>
        <v>-88.552940000000035</v>
      </c>
    </row>
    <row r="133" spans="1:11" x14ac:dyDescent="0.25">
      <c r="A133" s="2" t="s">
        <v>130</v>
      </c>
      <c r="B133" s="2">
        <v>131500</v>
      </c>
      <c r="C133" s="17">
        <v>2.46E-2</v>
      </c>
      <c r="D133" s="17">
        <v>2.4799999999999999E-2</v>
      </c>
      <c r="E133" s="18">
        <v>0</v>
      </c>
      <c r="F133" s="19">
        <f t="shared" si="24"/>
        <v>0</v>
      </c>
      <c r="G133" s="19">
        <f t="shared" si="25"/>
        <v>0</v>
      </c>
      <c r="H133" s="18">
        <f t="shared" si="26"/>
        <v>0</v>
      </c>
      <c r="I133" s="18">
        <f t="shared" si="27"/>
        <v>0</v>
      </c>
      <c r="J133" s="18">
        <f t="shared" si="27"/>
        <v>0</v>
      </c>
      <c r="K133" s="18">
        <f t="shared" si="28"/>
        <v>0</v>
      </c>
    </row>
    <row r="134" spans="1:11" x14ac:dyDescent="0.25">
      <c r="A134" s="2" t="s">
        <v>131</v>
      </c>
      <c r="B134" s="2">
        <v>131500</v>
      </c>
      <c r="C134" s="17">
        <v>2.46E-2</v>
      </c>
      <c r="D134" s="17">
        <v>2.4799999999999999E-2</v>
      </c>
      <c r="E134" s="18">
        <v>66299758.459999986</v>
      </c>
      <c r="F134" s="19">
        <f t="shared" si="24"/>
        <v>135914.50484299997</v>
      </c>
      <c r="G134" s="19">
        <f t="shared" si="25"/>
        <v>137019.50081733329</v>
      </c>
      <c r="H134" s="18">
        <f t="shared" si="26"/>
        <v>1104.9959743333166</v>
      </c>
      <c r="I134" s="18">
        <f t="shared" si="27"/>
        <v>1630974.0581159997</v>
      </c>
      <c r="J134" s="18">
        <f t="shared" si="27"/>
        <v>1644234.0098079995</v>
      </c>
      <c r="K134" s="18">
        <f t="shared" si="28"/>
        <v>13259.951691999799</v>
      </c>
    </row>
    <row r="135" spans="1:11" x14ac:dyDescent="0.25">
      <c r="A135" s="2" t="s">
        <v>132</v>
      </c>
      <c r="B135" s="2">
        <v>131500</v>
      </c>
      <c r="C135" s="17">
        <v>7.0000000000000001E-3</v>
      </c>
      <c r="D135" s="17">
        <v>7.4000000000000003E-3</v>
      </c>
      <c r="E135" s="18">
        <v>2736920.21</v>
      </c>
      <c r="F135" s="19">
        <f t="shared" si="24"/>
        <v>1596.5367891666667</v>
      </c>
      <c r="G135" s="19">
        <f t="shared" si="25"/>
        <v>1687.7674628333334</v>
      </c>
      <c r="H135" s="18">
        <f t="shared" si="26"/>
        <v>91.230673666666689</v>
      </c>
      <c r="I135" s="18">
        <f t="shared" si="27"/>
        <v>19158.441470000002</v>
      </c>
      <c r="J135" s="18">
        <f t="shared" si="27"/>
        <v>20253.209554000001</v>
      </c>
      <c r="K135" s="18">
        <f t="shared" si="28"/>
        <v>1094.7680839999994</v>
      </c>
    </row>
    <row r="136" spans="1:11" x14ac:dyDescent="0.25">
      <c r="A136" s="7" t="s">
        <v>133</v>
      </c>
      <c r="C136" s="17"/>
      <c r="D136" s="17"/>
      <c r="E136" s="20">
        <f t="shared" ref="E136:K136" si="29">SUBTOTAL(9,E112:E135)</f>
        <v>195641998.63999999</v>
      </c>
      <c r="F136" s="20">
        <f t="shared" si="29"/>
        <v>417328.26558249997</v>
      </c>
      <c r="G136" s="20">
        <f t="shared" si="29"/>
        <v>409231.58063508332</v>
      </c>
      <c r="H136" s="20">
        <f t="shared" si="29"/>
        <v>-8096.6849474166993</v>
      </c>
      <c r="I136" s="20">
        <f t="shared" si="29"/>
        <v>5007939.1869899994</v>
      </c>
      <c r="J136" s="20">
        <f t="shared" si="29"/>
        <v>4910778.9676209996</v>
      </c>
      <c r="K136" s="20">
        <f t="shared" si="29"/>
        <v>-97160.219369000362</v>
      </c>
    </row>
    <row r="137" spans="1:11" x14ac:dyDescent="0.25">
      <c r="C137" s="17"/>
      <c r="D137" s="17"/>
      <c r="E137" s="18"/>
      <c r="F137" s="19"/>
      <c r="G137" s="19"/>
      <c r="H137" s="18"/>
      <c r="I137" s="18"/>
      <c r="J137" s="18"/>
      <c r="K137" s="18"/>
    </row>
    <row r="138" spans="1:11" x14ac:dyDescent="0.25">
      <c r="A138" s="7" t="s">
        <v>134</v>
      </c>
      <c r="C138" s="17"/>
      <c r="D138" s="17"/>
      <c r="E138" s="18"/>
      <c r="F138" s="19"/>
      <c r="G138" s="19"/>
      <c r="H138" s="18"/>
      <c r="I138" s="18"/>
      <c r="J138" s="18"/>
      <c r="K138" s="18"/>
    </row>
    <row r="139" spans="1:11" x14ac:dyDescent="0.25">
      <c r="A139" s="2" t="s">
        <v>135</v>
      </c>
      <c r="B139" s="2">
        <v>131600</v>
      </c>
      <c r="C139" s="17">
        <v>2.9500000000000002E-2</v>
      </c>
      <c r="D139" s="17">
        <v>2.7300000000000001E-2</v>
      </c>
      <c r="E139" s="18">
        <v>0</v>
      </c>
      <c r="F139" s="19">
        <f t="shared" ref="F139:F151" si="30">E139*C139/12</f>
        <v>0</v>
      </c>
      <c r="G139" s="19">
        <f t="shared" ref="G139:G151" si="31">+E139*D139/12</f>
        <v>0</v>
      </c>
      <c r="H139" s="18">
        <f t="shared" ref="H139:H151" si="32">+G139-F139</f>
        <v>0</v>
      </c>
      <c r="I139" s="18">
        <f t="shared" ref="I139:J151" si="33">+F139*12</f>
        <v>0</v>
      </c>
      <c r="J139" s="18">
        <f t="shared" si="33"/>
        <v>0</v>
      </c>
      <c r="K139" s="18">
        <f t="shared" ref="K139:K151" si="34">+J139-I139</f>
        <v>0</v>
      </c>
    </row>
    <row r="140" spans="1:11" x14ac:dyDescent="0.25">
      <c r="A140" s="2" t="s">
        <v>136</v>
      </c>
      <c r="B140" s="2">
        <v>131600</v>
      </c>
      <c r="C140" s="17">
        <v>2.9500000000000002E-2</v>
      </c>
      <c r="D140" s="17">
        <v>2.7300000000000001E-2</v>
      </c>
      <c r="E140" s="18">
        <v>416987.36</v>
      </c>
      <c r="F140" s="19">
        <f t="shared" si="30"/>
        <v>1025.0939266666667</v>
      </c>
      <c r="G140" s="19">
        <f t="shared" si="31"/>
        <v>948.64624400000002</v>
      </c>
      <c r="H140" s="18">
        <f t="shared" si="32"/>
        <v>-76.447682666666651</v>
      </c>
      <c r="I140" s="18">
        <f t="shared" si="33"/>
        <v>12301.127120000001</v>
      </c>
      <c r="J140" s="18">
        <f t="shared" si="33"/>
        <v>11383.754928</v>
      </c>
      <c r="K140" s="18">
        <f t="shared" si="34"/>
        <v>-917.37219200000072</v>
      </c>
    </row>
    <row r="141" spans="1:11" x14ac:dyDescent="0.25">
      <c r="A141" s="2" t="s">
        <v>137</v>
      </c>
      <c r="B141" s="2">
        <v>131600</v>
      </c>
      <c r="C141" s="17">
        <v>0</v>
      </c>
      <c r="D141" s="17">
        <f>+C141</f>
        <v>0</v>
      </c>
      <c r="E141" s="18">
        <v>0</v>
      </c>
      <c r="F141" s="19">
        <f t="shared" si="30"/>
        <v>0</v>
      </c>
      <c r="G141" s="19">
        <f t="shared" si="31"/>
        <v>0</v>
      </c>
      <c r="H141" s="18">
        <f t="shared" si="32"/>
        <v>0</v>
      </c>
      <c r="I141" s="18">
        <f t="shared" si="33"/>
        <v>0</v>
      </c>
      <c r="J141" s="18">
        <f t="shared" si="33"/>
        <v>0</v>
      </c>
      <c r="K141" s="18">
        <f t="shared" si="34"/>
        <v>0</v>
      </c>
    </row>
    <row r="142" spans="1:11" x14ac:dyDescent="0.25">
      <c r="A142" s="2" t="s">
        <v>138</v>
      </c>
      <c r="B142" s="2">
        <v>131600</v>
      </c>
      <c r="C142" s="17">
        <v>2.69E-2</v>
      </c>
      <c r="D142" s="17">
        <f>+C142</f>
        <v>2.69E-2</v>
      </c>
      <c r="E142" s="18">
        <v>0</v>
      </c>
      <c r="F142" s="19">
        <f t="shared" si="30"/>
        <v>0</v>
      </c>
      <c r="G142" s="19">
        <f t="shared" si="31"/>
        <v>0</v>
      </c>
      <c r="H142" s="18">
        <f t="shared" si="32"/>
        <v>0</v>
      </c>
      <c r="I142" s="18">
        <f t="shared" si="33"/>
        <v>0</v>
      </c>
      <c r="J142" s="18">
        <f t="shared" si="33"/>
        <v>0</v>
      </c>
      <c r="K142" s="18">
        <f t="shared" si="34"/>
        <v>0</v>
      </c>
    </row>
    <row r="143" spans="1:11" x14ac:dyDescent="0.25">
      <c r="A143" s="2" t="s">
        <v>139</v>
      </c>
      <c r="B143" s="2">
        <v>131600</v>
      </c>
      <c r="C143" s="17">
        <v>2.69E-2</v>
      </c>
      <c r="D143" s="17">
        <f>+C143</f>
        <v>2.69E-2</v>
      </c>
      <c r="E143" s="18">
        <v>0</v>
      </c>
      <c r="F143" s="19">
        <f t="shared" si="30"/>
        <v>0</v>
      </c>
      <c r="G143" s="19">
        <f t="shared" si="31"/>
        <v>0</v>
      </c>
      <c r="H143" s="18">
        <f t="shared" si="32"/>
        <v>0</v>
      </c>
      <c r="I143" s="18">
        <f t="shared" si="33"/>
        <v>0</v>
      </c>
      <c r="J143" s="18">
        <f t="shared" si="33"/>
        <v>0</v>
      </c>
      <c r="K143" s="18">
        <f t="shared" si="34"/>
        <v>0</v>
      </c>
    </row>
    <row r="144" spans="1:11" x14ac:dyDescent="0.25">
      <c r="A144" s="2" t="s">
        <v>140</v>
      </c>
      <c r="B144" s="2">
        <v>131600</v>
      </c>
      <c r="C144" s="17">
        <v>4.8399999999999999E-2</v>
      </c>
      <c r="D144" s="17">
        <v>4.65E-2</v>
      </c>
      <c r="E144" s="18">
        <v>0</v>
      </c>
      <c r="F144" s="19">
        <f t="shared" si="30"/>
        <v>0</v>
      </c>
      <c r="G144" s="19">
        <f t="shared" si="31"/>
        <v>0</v>
      </c>
      <c r="H144" s="18">
        <f t="shared" si="32"/>
        <v>0</v>
      </c>
      <c r="I144" s="18">
        <f t="shared" si="33"/>
        <v>0</v>
      </c>
      <c r="J144" s="18">
        <f t="shared" si="33"/>
        <v>0</v>
      </c>
      <c r="K144" s="18">
        <f t="shared" si="34"/>
        <v>0</v>
      </c>
    </row>
    <row r="145" spans="1:11" x14ac:dyDescent="0.25">
      <c r="A145" s="2" t="s">
        <v>141</v>
      </c>
      <c r="B145" s="2">
        <v>131600</v>
      </c>
      <c r="C145" s="17">
        <v>0</v>
      </c>
      <c r="D145" s="17">
        <v>0</v>
      </c>
      <c r="E145" s="18">
        <v>224276.19999999998</v>
      </c>
      <c r="F145" s="19">
        <f t="shared" si="30"/>
        <v>0</v>
      </c>
      <c r="G145" s="19">
        <f t="shared" si="31"/>
        <v>0</v>
      </c>
      <c r="H145" s="18">
        <f t="shared" si="32"/>
        <v>0</v>
      </c>
      <c r="I145" s="18">
        <f t="shared" si="33"/>
        <v>0</v>
      </c>
      <c r="J145" s="18">
        <f t="shared" si="33"/>
        <v>0</v>
      </c>
      <c r="K145" s="18">
        <f t="shared" si="34"/>
        <v>0</v>
      </c>
    </row>
    <row r="146" spans="1:11" x14ac:dyDescent="0.25">
      <c r="A146" s="2" t="s">
        <v>142</v>
      </c>
      <c r="B146" s="2">
        <v>131600</v>
      </c>
      <c r="C146" s="17">
        <v>2.69E-2</v>
      </c>
      <c r="D146" s="17">
        <f>+C146</f>
        <v>2.69E-2</v>
      </c>
      <c r="E146" s="18">
        <v>67493.81</v>
      </c>
      <c r="F146" s="19">
        <f t="shared" si="30"/>
        <v>151.29862408333332</v>
      </c>
      <c r="G146" s="19">
        <f t="shared" si="31"/>
        <v>151.29862408333332</v>
      </c>
      <c r="H146" s="18">
        <f t="shared" si="32"/>
        <v>0</v>
      </c>
      <c r="I146" s="18">
        <f t="shared" si="33"/>
        <v>1815.5834889999999</v>
      </c>
      <c r="J146" s="18">
        <f t="shared" si="33"/>
        <v>1815.5834889999999</v>
      </c>
      <c r="K146" s="18">
        <f t="shared" si="34"/>
        <v>0</v>
      </c>
    </row>
    <row r="147" spans="1:11" x14ac:dyDescent="0.25">
      <c r="A147" s="2" t="s">
        <v>143</v>
      </c>
      <c r="B147" s="2">
        <v>131600</v>
      </c>
      <c r="C147" s="17">
        <v>4.2799999999999998E-2</v>
      </c>
      <c r="D147" s="17">
        <v>4.0500000000000001E-2</v>
      </c>
      <c r="E147" s="18">
        <v>787236.57</v>
      </c>
      <c r="F147" s="19">
        <f t="shared" si="30"/>
        <v>2807.8104330000001</v>
      </c>
      <c r="G147" s="19">
        <f t="shared" si="31"/>
        <v>2656.92342375</v>
      </c>
      <c r="H147" s="18">
        <f t="shared" si="32"/>
        <v>-150.88700925000012</v>
      </c>
      <c r="I147" s="18">
        <f t="shared" si="33"/>
        <v>33693.725195999999</v>
      </c>
      <c r="J147" s="18">
        <f t="shared" si="33"/>
        <v>31883.081084999998</v>
      </c>
      <c r="K147" s="18">
        <f t="shared" si="34"/>
        <v>-1810.6441110000014</v>
      </c>
    </row>
    <row r="148" spans="1:11" x14ac:dyDescent="0.25">
      <c r="A148" s="2" t="s">
        <v>144</v>
      </c>
      <c r="B148" s="2">
        <v>131600</v>
      </c>
      <c r="C148" s="17">
        <v>4.8399999999999999E-2</v>
      </c>
      <c r="D148" s="17">
        <v>4.65E-2</v>
      </c>
      <c r="E148" s="18">
        <v>16603886.760000002</v>
      </c>
      <c r="F148" s="19">
        <f t="shared" si="30"/>
        <v>66969.009932000001</v>
      </c>
      <c r="G148" s="19">
        <f t="shared" si="31"/>
        <v>64340.061195000009</v>
      </c>
      <c r="H148" s="18">
        <f t="shared" si="32"/>
        <v>-2628.9487369999915</v>
      </c>
      <c r="I148" s="18">
        <f t="shared" si="33"/>
        <v>803628.11918399995</v>
      </c>
      <c r="J148" s="18">
        <f t="shared" si="33"/>
        <v>772080.73434000008</v>
      </c>
      <c r="K148" s="18">
        <f t="shared" si="34"/>
        <v>-31547.384843999869</v>
      </c>
    </row>
    <row r="149" spans="1:11" x14ac:dyDescent="0.25">
      <c r="A149" s="2" t="s">
        <v>145</v>
      </c>
      <c r="B149" s="2">
        <v>131600</v>
      </c>
      <c r="C149" s="17">
        <v>5.4599999999999996E-2</v>
      </c>
      <c r="D149" s="17">
        <v>5.2900000000000003E-2</v>
      </c>
      <c r="E149" s="18">
        <v>43211.57</v>
      </c>
      <c r="F149" s="19">
        <f t="shared" si="30"/>
        <v>196.61264349999999</v>
      </c>
      <c r="G149" s="19">
        <f t="shared" si="31"/>
        <v>190.49100441666667</v>
      </c>
      <c r="H149" s="18">
        <f t="shared" si="32"/>
        <v>-6.1216390833333207</v>
      </c>
      <c r="I149" s="18">
        <f t="shared" si="33"/>
        <v>2359.3517219999999</v>
      </c>
      <c r="J149" s="18">
        <f t="shared" si="33"/>
        <v>2285.892053</v>
      </c>
      <c r="K149" s="18">
        <f t="shared" si="34"/>
        <v>-73.459668999999849</v>
      </c>
    </row>
    <row r="150" spans="1:11" x14ac:dyDescent="0.25">
      <c r="A150" s="2" t="s">
        <v>146</v>
      </c>
      <c r="B150" s="2">
        <v>131600</v>
      </c>
      <c r="C150" s="17">
        <v>3.1100000000000003E-2</v>
      </c>
      <c r="D150" s="17">
        <v>2.8500000000000001E-2</v>
      </c>
      <c r="E150" s="18">
        <v>3949997.1399999987</v>
      </c>
      <c r="F150" s="19">
        <f t="shared" si="30"/>
        <v>10237.075921166665</v>
      </c>
      <c r="G150" s="19">
        <f t="shared" si="31"/>
        <v>9381.2432074999979</v>
      </c>
      <c r="H150" s="18">
        <f t="shared" si="32"/>
        <v>-855.83271366666668</v>
      </c>
      <c r="I150" s="18">
        <f t="shared" si="33"/>
        <v>122844.91105399997</v>
      </c>
      <c r="J150" s="18">
        <f t="shared" si="33"/>
        <v>112574.91848999998</v>
      </c>
      <c r="K150" s="18">
        <f t="shared" si="34"/>
        <v>-10269.992563999986</v>
      </c>
    </row>
    <row r="151" spans="1:11" x14ac:dyDescent="0.25">
      <c r="A151" s="2" t="s">
        <v>147</v>
      </c>
      <c r="B151" s="2">
        <v>131600</v>
      </c>
      <c r="C151" s="17">
        <v>2.8199999999999999E-2</v>
      </c>
      <c r="D151" s="17">
        <v>2.52E-2</v>
      </c>
      <c r="E151" s="18">
        <v>5172041.3599999994</v>
      </c>
      <c r="F151" s="19">
        <f t="shared" si="30"/>
        <v>12154.297196</v>
      </c>
      <c r="G151" s="19">
        <f t="shared" si="31"/>
        <v>10861.286855999999</v>
      </c>
      <c r="H151" s="18">
        <f t="shared" si="32"/>
        <v>-1293.0103400000007</v>
      </c>
      <c r="I151" s="18">
        <f t="shared" si="33"/>
        <v>145851.56635199999</v>
      </c>
      <c r="J151" s="18">
        <f t="shared" si="33"/>
        <v>130335.44227199999</v>
      </c>
      <c r="K151" s="18">
        <f t="shared" si="34"/>
        <v>-15516.124080000009</v>
      </c>
    </row>
    <row r="152" spans="1:11" x14ac:dyDescent="0.25">
      <c r="A152" s="7" t="s">
        <v>148</v>
      </c>
      <c r="C152" s="17"/>
      <c r="D152" s="17"/>
      <c r="E152" s="20">
        <f t="shared" ref="E152:K152" si="35">SUBTOTAL(9,E139:E151)</f>
        <v>27265130.770000003</v>
      </c>
      <c r="F152" s="20">
        <f t="shared" si="35"/>
        <v>93541.198676416665</v>
      </c>
      <c r="G152" s="20">
        <f t="shared" si="35"/>
        <v>88529.950554749987</v>
      </c>
      <c r="H152" s="20">
        <f t="shared" si="35"/>
        <v>-5011.2481216666592</v>
      </c>
      <c r="I152" s="20">
        <f t="shared" si="35"/>
        <v>1122494.384117</v>
      </c>
      <c r="J152" s="20">
        <f t="shared" si="35"/>
        <v>1062359.4066570001</v>
      </c>
      <c r="K152" s="20">
        <f t="shared" si="35"/>
        <v>-60134.977459999864</v>
      </c>
    </row>
    <row r="153" spans="1:11" x14ac:dyDescent="0.25">
      <c r="C153" s="17"/>
      <c r="D153" s="17"/>
      <c r="E153" s="18"/>
      <c r="F153" s="19"/>
      <c r="G153" s="19"/>
      <c r="H153" s="18"/>
      <c r="I153" s="18"/>
      <c r="J153" s="18"/>
      <c r="K153" s="18"/>
    </row>
    <row r="154" spans="1:11" x14ac:dyDescent="0.25">
      <c r="A154" s="7" t="s">
        <v>149</v>
      </c>
      <c r="C154" s="17"/>
      <c r="D154" s="17"/>
      <c r="E154" s="22">
        <f t="shared" ref="E154:K154" si="36">SUBTOTAL(9,E17:E152)</f>
        <v>3598768046.2699986</v>
      </c>
      <c r="F154" s="22">
        <f t="shared" si="36"/>
        <v>11484498.448108887</v>
      </c>
      <c r="G154" s="22">
        <f t="shared" si="36"/>
        <v>11232146.779661829</v>
      </c>
      <c r="H154" s="22">
        <f t="shared" si="36"/>
        <v>-252351.66844705015</v>
      </c>
      <c r="I154" s="22">
        <f t="shared" si="36"/>
        <v>137813981.37730652</v>
      </c>
      <c r="J154" s="22">
        <f t="shared" si="36"/>
        <v>134785761.35594198</v>
      </c>
      <c r="K154" s="22">
        <f t="shared" si="36"/>
        <v>-3028220.0213646037</v>
      </c>
    </row>
    <row r="155" spans="1:11" x14ac:dyDescent="0.25">
      <c r="A155" s="7"/>
      <c r="C155" s="17"/>
      <c r="D155" s="17"/>
      <c r="E155" s="18"/>
      <c r="F155" s="18"/>
      <c r="G155" s="18"/>
      <c r="H155" s="18"/>
      <c r="I155" s="18"/>
      <c r="J155" s="18"/>
      <c r="K155" s="18"/>
    </row>
    <row r="156" spans="1:11" x14ac:dyDescent="0.25">
      <c r="I156" s="19"/>
    </row>
    <row r="157" spans="1:11" x14ac:dyDescent="0.25">
      <c r="A157" s="7" t="s">
        <v>150</v>
      </c>
    </row>
    <row r="158" spans="1:11" x14ac:dyDescent="0.25">
      <c r="A158" s="2" t="s">
        <v>151</v>
      </c>
      <c r="B158" s="2">
        <v>133100</v>
      </c>
      <c r="C158" s="17">
        <v>1.5800000000000002E-2</v>
      </c>
      <c r="D158" s="17">
        <v>1.7500000000000002E-2</v>
      </c>
      <c r="E158" s="18">
        <v>28698.29</v>
      </c>
      <c r="F158" s="19">
        <f t="shared" ref="F158:F166" si="37">E158*C158/12</f>
        <v>37.786081833333334</v>
      </c>
      <c r="G158" s="19">
        <f t="shared" ref="G158:G166" si="38">+E158*D158/12</f>
        <v>41.851672916666672</v>
      </c>
      <c r="H158" s="18">
        <f t="shared" ref="H158:H166" si="39">+G158-F158</f>
        <v>4.065591083333338</v>
      </c>
      <c r="I158" s="18">
        <f t="shared" ref="I158:J166" si="40">+F158*12</f>
        <v>453.43298200000004</v>
      </c>
      <c r="J158" s="18">
        <f t="shared" si="40"/>
        <v>502.22007500000007</v>
      </c>
      <c r="K158" s="18">
        <f t="shared" ref="K158:K166" si="41">+J158-I158</f>
        <v>48.787093000000027</v>
      </c>
    </row>
    <row r="159" spans="1:11" x14ac:dyDescent="0.25">
      <c r="A159" s="2" t="s">
        <v>152</v>
      </c>
      <c r="B159" s="2">
        <v>133100</v>
      </c>
      <c r="C159" s="17">
        <v>4.3300000000000005E-2</v>
      </c>
      <c r="D159" s="17">
        <v>4.4200000000000003E-2</v>
      </c>
      <c r="E159" s="18">
        <v>23460942.539999999</v>
      </c>
      <c r="F159" s="19">
        <f t="shared" si="37"/>
        <v>84654.900998500016</v>
      </c>
      <c r="G159" s="19">
        <f t="shared" si="38"/>
        <v>86414.471688999998</v>
      </c>
      <c r="H159" s="18">
        <f t="shared" si="39"/>
        <v>1759.5706904999824</v>
      </c>
      <c r="I159" s="18">
        <f t="shared" si="40"/>
        <v>1015858.8119820002</v>
      </c>
      <c r="J159" s="18">
        <f t="shared" si="40"/>
        <v>1036973.660268</v>
      </c>
      <c r="K159" s="18">
        <f t="shared" si="41"/>
        <v>21114.848285999731</v>
      </c>
    </row>
    <row r="160" spans="1:11" x14ac:dyDescent="0.25">
      <c r="A160" s="2" t="s">
        <v>153</v>
      </c>
      <c r="B160" s="2">
        <v>133200</v>
      </c>
      <c r="C160" s="17">
        <v>4.5699999999999998E-2</v>
      </c>
      <c r="D160" s="17">
        <v>4.5699999999999998E-2</v>
      </c>
      <c r="E160" s="18">
        <v>16628650.559999999</v>
      </c>
      <c r="F160" s="19">
        <f t="shared" si="37"/>
        <v>63327.444215999996</v>
      </c>
      <c r="G160" s="19">
        <f t="shared" si="38"/>
        <v>63327.444215999996</v>
      </c>
      <c r="H160" s="18">
        <f t="shared" si="39"/>
        <v>0</v>
      </c>
      <c r="I160" s="18">
        <f t="shared" si="40"/>
        <v>759929.33059199993</v>
      </c>
      <c r="J160" s="18">
        <f t="shared" si="40"/>
        <v>759929.33059199993</v>
      </c>
      <c r="K160" s="18">
        <f t="shared" si="41"/>
        <v>0</v>
      </c>
    </row>
    <row r="161" spans="1:11" x14ac:dyDescent="0.25">
      <c r="A161" s="2" t="s">
        <v>154</v>
      </c>
      <c r="B161" s="2">
        <v>133300</v>
      </c>
      <c r="C161" s="17">
        <v>3.8100000000000002E-2</v>
      </c>
      <c r="D161" s="17">
        <v>3.95E-2</v>
      </c>
      <c r="E161" s="18">
        <v>114766367.66999999</v>
      </c>
      <c r="F161" s="19">
        <f t="shared" si="37"/>
        <v>364383.21735224995</v>
      </c>
      <c r="G161" s="19">
        <f t="shared" si="38"/>
        <v>377772.6269137499</v>
      </c>
      <c r="H161" s="18">
        <f t="shared" si="39"/>
        <v>13389.409561499953</v>
      </c>
      <c r="I161" s="18">
        <f t="shared" si="40"/>
        <v>4372598.6082269996</v>
      </c>
      <c r="J161" s="18">
        <f t="shared" si="40"/>
        <v>4533271.5229649991</v>
      </c>
      <c r="K161" s="18">
        <f t="shared" si="41"/>
        <v>160672.91473799944</v>
      </c>
    </row>
    <row r="162" spans="1:11" x14ac:dyDescent="0.25">
      <c r="A162" s="2" t="s">
        <v>155</v>
      </c>
      <c r="B162" s="2">
        <v>133400</v>
      </c>
      <c r="C162" s="17">
        <v>3.8199999999999998E-2</v>
      </c>
      <c r="D162" s="17">
        <v>3.9199999999999999E-2</v>
      </c>
      <c r="E162" s="18">
        <v>7479165.629999999</v>
      </c>
      <c r="F162" s="19">
        <f t="shared" si="37"/>
        <v>23808.677255499995</v>
      </c>
      <c r="G162" s="19">
        <f t="shared" si="38"/>
        <v>24431.941057999997</v>
      </c>
      <c r="H162" s="18">
        <f t="shared" si="39"/>
        <v>623.26380250000147</v>
      </c>
      <c r="I162" s="18">
        <f t="shared" si="40"/>
        <v>285704.12706599996</v>
      </c>
      <c r="J162" s="18">
        <f t="shared" si="40"/>
        <v>293183.29269599996</v>
      </c>
      <c r="K162" s="18">
        <f t="shared" si="41"/>
        <v>7479.1656300000031</v>
      </c>
    </row>
    <row r="163" spans="1:11" x14ac:dyDescent="0.25">
      <c r="A163" s="2" t="s">
        <v>156</v>
      </c>
      <c r="B163" s="2">
        <v>133500</v>
      </c>
      <c r="C163" s="17">
        <v>3.44E-2</v>
      </c>
      <c r="D163" s="17">
        <v>3.9699999999999999E-2</v>
      </c>
      <c r="E163" s="18">
        <v>3782.01</v>
      </c>
      <c r="F163" s="19">
        <f t="shared" si="37"/>
        <v>10.841762000000001</v>
      </c>
      <c r="G163" s="19">
        <f t="shared" si="38"/>
        <v>12.512149750000001</v>
      </c>
      <c r="H163" s="18">
        <f t="shared" si="39"/>
        <v>1.6703877499999997</v>
      </c>
      <c r="I163" s="18">
        <f t="shared" si="40"/>
        <v>130.10114400000001</v>
      </c>
      <c r="J163" s="18">
        <f t="shared" si="40"/>
        <v>150.14579700000002</v>
      </c>
      <c r="K163" s="18">
        <f t="shared" si="41"/>
        <v>20.044653000000011</v>
      </c>
    </row>
    <row r="164" spans="1:11" x14ac:dyDescent="0.25">
      <c r="A164" s="2" t="s">
        <v>157</v>
      </c>
      <c r="B164" s="2">
        <v>133500</v>
      </c>
      <c r="C164" s="17">
        <v>3.4499999999999996E-2</v>
      </c>
      <c r="D164" s="17">
        <v>3.7600000000000001E-2</v>
      </c>
      <c r="E164" s="18">
        <v>362315.35000000003</v>
      </c>
      <c r="F164" s="19">
        <f t="shared" si="37"/>
        <v>1041.6566312499999</v>
      </c>
      <c r="G164" s="19">
        <f t="shared" si="38"/>
        <v>1135.2547633333336</v>
      </c>
      <c r="H164" s="18">
        <f t="shared" si="39"/>
        <v>93.598132083333667</v>
      </c>
      <c r="I164" s="18">
        <f t="shared" si="40"/>
        <v>12499.879574999999</v>
      </c>
      <c r="J164" s="18">
        <f t="shared" si="40"/>
        <v>13623.057160000004</v>
      </c>
      <c r="K164" s="18">
        <f t="shared" si="41"/>
        <v>1123.1775850000049</v>
      </c>
    </row>
    <row r="165" spans="1:11" x14ac:dyDescent="0.25">
      <c r="A165" s="2" t="s">
        <v>158</v>
      </c>
      <c r="B165" s="2">
        <v>133600</v>
      </c>
      <c r="C165" s="17">
        <v>0</v>
      </c>
      <c r="D165" s="17">
        <v>0</v>
      </c>
      <c r="E165" s="18">
        <v>1133.98</v>
      </c>
      <c r="F165" s="19">
        <f t="shared" si="37"/>
        <v>0</v>
      </c>
      <c r="G165" s="19">
        <f t="shared" si="38"/>
        <v>0</v>
      </c>
      <c r="H165" s="18">
        <f t="shared" si="39"/>
        <v>0</v>
      </c>
      <c r="I165" s="18">
        <f t="shared" si="40"/>
        <v>0</v>
      </c>
      <c r="J165" s="18">
        <f t="shared" si="40"/>
        <v>0</v>
      </c>
      <c r="K165" s="18">
        <f t="shared" si="41"/>
        <v>0</v>
      </c>
    </row>
    <row r="166" spans="1:11" x14ac:dyDescent="0.25">
      <c r="A166" s="2" t="s">
        <v>159</v>
      </c>
      <c r="B166" s="2">
        <v>133600</v>
      </c>
      <c r="C166" s="17">
        <v>4.9300000000000004E-2</v>
      </c>
      <c r="D166" s="17">
        <v>5.67E-2</v>
      </c>
      <c r="E166" s="18">
        <v>101152.47</v>
      </c>
      <c r="F166" s="19">
        <f t="shared" si="37"/>
        <v>415.56806425000008</v>
      </c>
      <c r="G166" s="19">
        <f t="shared" si="38"/>
        <v>477.94542075000004</v>
      </c>
      <c r="H166" s="18">
        <f t="shared" si="39"/>
        <v>62.377356499999962</v>
      </c>
      <c r="I166" s="18">
        <f t="shared" si="40"/>
        <v>4986.8167710000007</v>
      </c>
      <c r="J166" s="18">
        <f t="shared" si="40"/>
        <v>5735.3450490000005</v>
      </c>
      <c r="K166" s="18">
        <f t="shared" si="41"/>
        <v>748.52827799999977</v>
      </c>
    </row>
    <row r="167" spans="1:11" x14ac:dyDescent="0.25">
      <c r="A167" s="7" t="s">
        <v>160</v>
      </c>
      <c r="C167" s="17"/>
      <c r="D167" s="17"/>
      <c r="E167" s="20">
        <f>SUBTOTAL(9,E158:E166)</f>
        <v>162832208.49999997</v>
      </c>
      <c r="F167" s="20">
        <f t="shared" ref="F167:K167" si="42">SUBTOTAL(9,F158:F166)</f>
        <v>537680.09236158337</v>
      </c>
      <c r="G167" s="20">
        <f t="shared" si="42"/>
        <v>553614.04788349988</v>
      </c>
      <c r="H167" s="20">
        <f t="shared" si="42"/>
        <v>15933.955521916605</v>
      </c>
      <c r="I167" s="20">
        <f t="shared" si="42"/>
        <v>6452161.1083390005</v>
      </c>
      <c r="J167" s="20">
        <f t="shared" si="42"/>
        <v>6643368.5746020004</v>
      </c>
      <c r="K167" s="20">
        <f t="shared" si="42"/>
        <v>191207.46626299917</v>
      </c>
    </row>
    <row r="168" spans="1:11" x14ac:dyDescent="0.25">
      <c r="C168" s="17"/>
      <c r="D168" s="17"/>
      <c r="E168" s="18"/>
      <c r="F168" s="19"/>
      <c r="G168" s="19"/>
      <c r="H168" s="18"/>
      <c r="I168" s="18"/>
      <c r="J168" s="18"/>
      <c r="K168" s="18"/>
    </row>
    <row r="169" spans="1:11" x14ac:dyDescent="0.25">
      <c r="C169" s="17"/>
      <c r="D169" s="17"/>
      <c r="E169" s="18"/>
      <c r="F169" s="19"/>
      <c r="G169" s="19"/>
      <c r="H169" s="18"/>
      <c r="I169" s="18"/>
      <c r="J169" s="18"/>
      <c r="K169" s="18"/>
    </row>
    <row r="170" spans="1:11" x14ac:dyDescent="0.25">
      <c r="A170" s="7" t="s">
        <v>161</v>
      </c>
      <c r="C170" s="17"/>
      <c r="D170" s="17"/>
      <c r="E170" s="18"/>
      <c r="F170" s="19"/>
      <c r="G170" s="19"/>
      <c r="H170" s="18"/>
      <c r="I170" s="18"/>
      <c r="J170" s="18"/>
      <c r="K170" s="18"/>
    </row>
    <row r="171" spans="1:11" x14ac:dyDescent="0.25">
      <c r="A171" s="7"/>
      <c r="C171" s="17"/>
      <c r="D171" s="17"/>
      <c r="E171" s="18"/>
      <c r="F171" s="19"/>
      <c r="G171" s="19"/>
      <c r="H171" s="18"/>
      <c r="I171" s="18"/>
      <c r="J171" s="18"/>
      <c r="K171" s="18"/>
    </row>
    <row r="172" spans="1:11" x14ac:dyDescent="0.25">
      <c r="A172" s="7" t="s">
        <v>17</v>
      </c>
      <c r="C172" s="17"/>
      <c r="D172" s="17"/>
      <c r="E172" s="18"/>
      <c r="F172" s="19"/>
      <c r="G172" s="19"/>
      <c r="H172" s="18"/>
      <c r="I172" s="18"/>
      <c r="J172" s="18"/>
      <c r="K172" s="18"/>
    </row>
    <row r="173" spans="1:11" x14ac:dyDescent="0.25">
      <c r="A173" s="2" t="s">
        <v>162</v>
      </c>
      <c r="B173" s="2">
        <v>134100</v>
      </c>
      <c r="C173" s="17">
        <v>0</v>
      </c>
      <c r="D173" s="17">
        <v>0</v>
      </c>
      <c r="E173" s="18">
        <v>0</v>
      </c>
      <c r="F173" s="19">
        <f t="shared" ref="F173:F186" si="43">E173*C173/12</f>
        <v>0</v>
      </c>
      <c r="G173" s="19">
        <f t="shared" ref="G173:G186" si="44">+E173*D173/12</f>
        <v>0</v>
      </c>
      <c r="H173" s="18">
        <f t="shared" ref="H173:H186" si="45">+G173-F173</f>
        <v>0</v>
      </c>
      <c r="I173" s="18">
        <f t="shared" ref="I173:J186" si="46">+F173*12</f>
        <v>0</v>
      </c>
      <c r="J173" s="18">
        <f t="shared" si="46"/>
        <v>0</v>
      </c>
      <c r="K173" s="18">
        <f t="shared" ref="K173:K186" si="47">+J173-I173</f>
        <v>0</v>
      </c>
    </row>
    <row r="174" spans="1:11" x14ac:dyDescent="0.25">
      <c r="A174" s="2" t="s">
        <v>163</v>
      </c>
      <c r="B174" s="2">
        <v>134100</v>
      </c>
      <c r="C174" s="17">
        <v>2.0899999999999998E-2</v>
      </c>
      <c r="D174" s="17">
        <v>2.53E-2</v>
      </c>
      <c r="E174" s="18">
        <v>17805828.260000002</v>
      </c>
      <c r="F174" s="19">
        <f t="shared" si="43"/>
        <v>31011.817552833334</v>
      </c>
      <c r="G174" s="19">
        <f t="shared" si="44"/>
        <v>37540.621248166666</v>
      </c>
      <c r="H174" s="18">
        <f t="shared" si="45"/>
        <v>6528.8036953333321</v>
      </c>
      <c r="I174" s="18">
        <f t="shared" si="46"/>
        <v>372141.81063399999</v>
      </c>
      <c r="J174" s="18">
        <f t="shared" si="46"/>
        <v>450487.45497800002</v>
      </c>
      <c r="K174" s="18">
        <f t="shared" si="47"/>
        <v>78345.644344000029</v>
      </c>
    </row>
    <row r="175" spans="1:11" x14ac:dyDescent="0.25">
      <c r="A175" s="2" t="s">
        <v>164</v>
      </c>
      <c r="B175" s="2">
        <v>134100</v>
      </c>
      <c r="C175" s="17">
        <v>2.7900000000000001E-2</v>
      </c>
      <c r="D175" s="17">
        <v>2.5999999999999999E-2</v>
      </c>
      <c r="E175" s="18">
        <v>1177656.28</v>
      </c>
      <c r="F175" s="19">
        <f t="shared" si="43"/>
        <v>2738.050851</v>
      </c>
      <c r="G175" s="19">
        <f t="shared" si="44"/>
        <v>2551.5886066666667</v>
      </c>
      <c r="H175" s="18">
        <f t="shared" si="45"/>
        <v>-186.46224433333327</v>
      </c>
      <c r="I175" s="18">
        <f t="shared" si="46"/>
        <v>32856.610212</v>
      </c>
      <c r="J175" s="18">
        <f t="shared" si="46"/>
        <v>30619.063280000002</v>
      </c>
      <c r="K175" s="18">
        <f t="shared" si="47"/>
        <v>-2237.5469319999975</v>
      </c>
    </row>
    <row r="176" spans="1:11" x14ac:dyDescent="0.25">
      <c r="A176" s="2" t="s">
        <v>165</v>
      </c>
      <c r="B176" s="2">
        <v>134100</v>
      </c>
      <c r="C176" s="17">
        <v>2.86E-2</v>
      </c>
      <c r="D176" s="17">
        <v>2.5399999999999999E-2</v>
      </c>
      <c r="E176" s="18">
        <v>122849.04999999999</v>
      </c>
      <c r="F176" s="19">
        <f t="shared" si="43"/>
        <v>292.79023583333333</v>
      </c>
      <c r="G176" s="19">
        <f t="shared" si="44"/>
        <v>260.03048916666665</v>
      </c>
      <c r="H176" s="18">
        <f t="shared" si="45"/>
        <v>-32.759746666666672</v>
      </c>
      <c r="I176" s="18">
        <f t="shared" si="46"/>
        <v>3513.4828299999999</v>
      </c>
      <c r="J176" s="18">
        <f t="shared" si="46"/>
        <v>3120.3658699999996</v>
      </c>
      <c r="K176" s="18">
        <f t="shared" si="47"/>
        <v>-393.11696000000029</v>
      </c>
    </row>
    <row r="177" spans="1:11" x14ac:dyDescent="0.25">
      <c r="A177" s="2" t="s">
        <v>166</v>
      </c>
      <c r="B177" s="2">
        <v>134100</v>
      </c>
      <c r="C177" s="17">
        <v>1.8099999999999998E-2</v>
      </c>
      <c r="D177" s="17">
        <v>1.6500000000000001E-2</v>
      </c>
      <c r="E177" s="18">
        <v>141832.79</v>
      </c>
      <c r="F177" s="19">
        <f t="shared" si="43"/>
        <v>213.93112491666668</v>
      </c>
      <c r="G177" s="19">
        <f t="shared" si="44"/>
        <v>195.02008625000005</v>
      </c>
      <c r="H177" s="18">
        <f t="shared" si="45"/>
        <v>-18.911038666666627</v>
      </c>
      <c r="I177" s="18">
        <f t="shared" si="46"/>
        <v>2567.173499</v>
      </c>
      <c r="J177" s="18">
        <f t="shared" si="46"/>
        <v>2340.2410350000005</v>
      </c>
      <c r="K177" s="18">
        <f t="shared" si="47"/>
        <v>-226.93246399999953</v>
      </c>
    </row>
    <row r="178" spans="1:11" x14ac:dyDescent="0.25">
      <c r="A178" s="2" t="s">
        <v>167</v>
      </c>
      <c r="B178" s="2">
        <v>134100</v>
      </c>
      <c r="C178" s="17">
        <v>0</v>
      </c>
      <c r="D178" s="17">
        <v>0</v>
      </c>
      <c r="E178" s="18">
        <v>64113.35</v>
      </c>
      <c r="F178" s="19">
        <f t="shared" si="43"/>
        <v>0</v>
      </c>
      <c r="G178" s="19">
        <f t="shared" si="44"/>
        <v>0</v>
      </c>
      <c r="H178" s="18">
        <f t="shared" si="45"/>
        <v>0</v>
      </c>
      <c r="I178" s="18">
        <f t="shared" si="46"/>
        <v>0</v>
      </c>
      <c r="J178" s="18">
        <f t="shared" si="46"/>
        <v>0</v>
      </c>
      <c r="K178" s="18">
        <f t="shared" si="47"/>
        <v>0</v>
      </c>
    </row>
    <row r="179" spans="1:11" x14ac:dyDescent="0.25">
      <c r="A179" s="2" t="s">
        <v>168</v>
      </c>
      <c r="B179" s="2">
        <v>134100</v>
      </c>
      <c r="C179" s="17">
        <v>2.0500000000000001E-2</v>
      </c>
      <c r="D179" s="17">
        <v>2.0500000000000001E-2</v>
      </c>
      <c r="E179" s="18">
        <v>2565285.7999999993</v>
      </c>
      <c r="F179" s="19">
        <f t="shared" si="43"/>
        <v>4382.363241666666</v>
      </c>
      <c r="G179" s="19">
        <f t="shared" si="44"/>
        <v>4382.363241666666</v>
      </c>
      <c r="H179" s="18">
        <f t="shared" si="45"/>
        <v>0</v>
      </c>
      <c r="I179" s="18">
        <f t="shared" si="46"/>
        <v>52588.358899999992</v>
      </c>
      <c r="J179" s="18">
        <f t="shared" si="46"/>
        <v>52588.358899999992</v>
      </c>
      <c r="K179" s="18">
        <f t="shared" si="47"/>
        <v>0</v>
      </c>
    </row>
    <row r="180" spans="1:11" x14ac:dyDescent="0.25">
      <c r="A180" s="2" t="s">
        <v>169</v>
      </c>
      <c r="B180" s="2">
        <v>134100</v>
      </c>
      <c r="C180" s="17">
        <v>2.3099999999999999E-2</v>
      </c>
      <c r="D180" s="17">
        <v>2.29E-2</v>
      </c>
      <c r="E180" s="18">
        <v>2525013.2199999997</v>
      </c>
      <c r="F180" s="19">
        <f t="shared" si="43"/>
        <v>4860.6504484999996</v>
      </c>
      <c r="G180" s="19">
        <f t="shared" si="44"/>
        <v>4818.5668948333323</v>
      </c>
      <c r="H180" s="18">
        <f t="shared" si="45"/>
        <v>-42.083553666667285</v>
      </c>
      <c r="I180" s="18">
        <f t="shared" si="46"/>
        <v>58327.805381999991</v>
      </c>
      <c r="J180" s="18">
        <f t="shared" si="46"/>
        <v>57822.802737999984</v>
      </c>
      <c r="K180" s="18">
        <f t="shared" si="47"/>
        <v>-505.00264400000742</v>
      </c>
    </row>
    <row r="181" spans="1:11" x14ac:dyDescent="0.25">
      <c r="A181" s="2" t="s">
        <v>170</v>
      </c>
      <c r="B181" s="2">
        <v>134100</v>
      </c>
      <c r="C181" s="17">
        <v>0.02</v>
      </c>
      <c r="D181" s="17">
        <v>1.9199999999999998E-2</v>
      </c>
      <c r="E181" s="18">
        <v>1611740.88</v>
      </c>
      <c r="F181" s="19">
        <f t="shared" si="43"/>
        <v>2686.2347999999997</v>
      </c>
      <c r="G181" s="19">
        <f t="shared" si="44"/>
        <v>2578.7854079999997</v>
      </c>
      <c r="H181" s="18">
        <f t="shared" si="45"/>
        <v>-107.44939199999999</v>
      </c>
      <c r="I181" s="18">
        <f t="shared" si="46"/>
        <v>32234.817599999995</v>
      </c>
      <c r="J181" s="18">
        <f t="shared" si="46"/>
        <v>30945.424895999997</v>
      </c>
      <c r="K181" s="18">
        <f t="shared" si="47"/>
        <v>-1289.392703999998</v>
      </c>
    </row>
    <row r="182" spans="1:11" x14ac:dyDescent="0.25">
      <c r="A182" s="2" t="s">
        <v>171</v>
      </c>
      <c r="B182" s="2">
        <v>134100</v>
      </c>
      <c r="C182" s="17">
        <v>1.8700000000000001E-2</v>
      </c>
      <c r="D182" s="17">
        <v>1.8100000000000002E-2</v>
      </c>
      <c r="E182" s="18">
        <v>1467923.89</v>
      </c>
      <c r="F182" s="19">
        <f t="shared" si="43"/>
        <v>2287.5147285833332</v>
      </c>
      <c r="G182" s="19">
        <f t="shared" si="44"/>
        <v>2214.1185340833331</v>
      </c>
      <c r="H182" s="18">
        <f t="shared" si="45"/>
        <v>-73.396194500000092</v>
      </c>
      <c r="I182" s="18">
        <f t="shared" si="46"/>
        <v>27450.176742999996</v>
      </c>
      <c r="J182" s="18">
        <f t="shared" si="46"/>
        <v>26569.422408999999</v>
      </c>
      <c r="K182" s="18">
        <f t="shared" si="47"/>
        <v>-880.75433399999747</v>
      </c>
    </row>
    <row r="183" spans="1:11" x14ac:dyDescent="0.25">
      <c r="A183" s="2" t="s">
        <v>172</v>
      </c>
      <c r="B183" s="2">
        <v>134100</v>
      </c>
      <c r="C183" s="17">
        <v>1.9900000000000001E-2</v>
      </c>
      <c r="D183" s="17">
        <v>1.9400000000000001E-2</v>
      </c>
      <c r="E183" s="18">
        <v>2083698.13</v>
      </c>
      <c r="F183" s="19">
        <f t="shared" si="43"/>
        <v>3455.4660655833336</v>
      </c>
      <c r="G183" s="19">
        <f t="shared" si="44"/>
        <v>3368.6453101666666</v>
      </c>
      <c r="H183" s="18">
        <f t="shared" si="45"/>
        <v>-86.820755416666998</v>
      </c>
      <c r="I183" s="18">
        <f t="shared" si="46"/>
        <v>41465.592787000001</v>
      </c>
      <c r="J183" s="18">
        <f t="shared" si="46"/>
        <v>40423.743721999999</v>
      </c>
      <c r="K183" s="18">
        <f t="shared" si="47"/>
        <v>-1041.8490650000022</v>
      </c>
    </row>
    <row r="184" spans="1:11" x14ac:dyDescent="0.25">
      <c r="A184" s="2" t="s">
        <v>173</v>
      </c>
      <c r="B184" s="2">
        <v>134100</v>
      </c>
      <c r="C184" s="17">
        <v>1.9900000000000001E-2</v>
      </c>
      <c r="D184" s="17">
        <v>1.9400000000000001E-2</v>
      </c>
      <c r="E184" s="18">
        <v>2075526.5</v>
      </c>
      <c r="F184" s="19">
        <f t="shared" si="43"/>
        <v>3441.9147791666669</v>
      </c>
      <c r="G184" s="19">
        <f t="shared" si="44"/>
        <v>3355.4345083333337</v>
      </c>
      <c r="H184" s="18">
        <f t="shared" si="45"/>
        <v>-86.480270833333179</v>
      </c>
      <c r="I184" s="18">
        <f t="shared" si="46"/>
        <v>41302.977350000001</v>
      </c>
      <c r="J184" s="18">
        <f t="shared" si="46"/>
        <v>40265.214100000005</v>
      </c>
      <c r="K184" s="18">
        <f t="shared" si="47"/>
        <v>-1037.7632499999963</v>
      </c>
    </row>
    <row r="185" spans="1:11" x14ac:dyDescent="0.25">
      <c r="A185" s="2" t="s">
        <v>174</v>
      </c>
      <c r="B185" s="2">
        <v>134100</v>
      </c>
      <c r="C185" s="17">
        <v>0.02</v>
      </c>
      <c r="D185" s="17">
        <v>1.95E-2</v>
      </c>
      <c r="E185" s="18">
        <v>2137402.33</v>
      </c>
      <c r="F185" s="19">
        <f t="shared" si="43"/>
        <v>3562.3372166666668</v>
      </c>
      <c r="G185" s="19">
        <f t="shared" si="44"/>
        <v>3473.2787862500004</v>
      </c>
      <c r="H185" s="18">
        <f t="shared" si="45"/>
        <v>-89.058430416666397</v>
      </c>
      <c r="I185" s="18">
        <f t="shared" si="46"/>
        <v>42748.046600000001</v>
      </c>
      <c r="J185" s="18">
        <f t="shared" si="46"/>
        <v>41679.345435000003</v>
      </c>
      <c r="K185" s="18">
        <f t="shared" si="47"/>
        <v>-1068.7011649999986</v>
      </c>
    </row>
    <row r="186" spans="1:11" x14ac:dyDescent="0.25">
      <c r="A186" s="2" t="s">
        <v>175</v>
      </c>
      <c r="B186" s="2">
        <v>134100</v>
      </c>
      <c r="C186" s="17">
        <v>0</v>
      </c>
      <c r="D186" s="17">
        <v>0</v>
      </c>
      <c r="E186" s="18">
        <v>0</v>
      </c>
      <c r="F186" s="19">
        <f t="shared" si="43"/>
        <v>0</v>
      </c>
      <c r="G186" s="19">
        <f t="shared" si="44"/>
        <v>0</v>
      </c>
      <c r="H186" s="18">
        <f t="shared" si="45"/>
        <v>0</v>
      </c>
      <c r="I186" s="18">
        <f t="shared" si="46"/>
        <v>0</v>
      </c>
      <c r="J186" s="18">
        <f t="shared" si="46"/>
        <v>0</v>
      </c>
      <c r="K186" s="18">
        <f t="shared" si="47"/>
        <v>0</v>
      </c>
    </row>
    <row r="187" spans="1:11" x14ac:dyDescent="0.25">
      <c r="A187" s="7" t="s">
        <v>176</v>
      </c>
      <c r="C187" s="17"/>
      <c r="D187" s="17"/>
      <c r="E187" s="20">
        <f>SUBTOTAL(9,E173:E186)</f>
        <v>33778870.480000004</v>
      </c>
      <c r="F187" s="20">
        <f t="shared" ref="F187:K187" si="48">SUBTOTAL(9,F173:F186)</f>
        <v>58933.071044749988</v>
      </c>
      <c r="G187" s="20">
        <f t="shared" si="48"/>
        <v>64738.453113583324</v>
      </c>
      <c r="H187" s="20">
        <f t="shared" si="48"/>
        <v>5805.3820688333308</v>
      </c>
      <c r="I187" s="20">
        <f t="shared" si="48"/>
        <v>707196.85253700009</v>
      </c>
      <c r="J187" s="20">
        <f t="shared" si="48"/>
        <v>776861.43736299989</v>
      </c>
      <c r="K187" s="20">
        <f t="shared" si="48"/>
        <v>69664.584826000035</v>
      </c>
    </row>
    <row r="188" spans="1:11" x14ac:dyDescent="0.25">
      <c r="C188" s="17"/>
      <c r="D188" s="17"/>
      <c r="E188" s="18"/>
      <c r="F188" s="19"/>
      <c r="G188" s="19"/>
      <c r="H188" s="18"/>
      <c r="I188" s="18"/>
      <c r="J188" s="18"/>
      <c r="K188" s="18"/>
    </row>
    <row r="189" spans="1:11" x14ac:dyDescent="0.25">
      <c r="A189" s="7" t="s">
        <v>177</v>
      </c>
      <c r="C189" s="17"/>
      <c r="D189" s="17"/>
      <c r="E189" s="18"/>
      <c r="F189" s="19"/>
      <c r="G189" s="19"/>
      <c r="H189" s="18"/>
      <c r="I189" s="18"/>
      <c r="J189" s="18"/>
      <c r="K189" s="18"/>
    </row>
    <row r="190" spans="1:11" x14ac:dyDescent="0.25">
      <c r="A190" s="2" t="s">
        <v>178</v>
      </c>
      <c r="B190" s="2">
        <v>134200</v>
      </c>
      <c r="C190" s="17">
        <v>0</v>
      </c>
      <c r="D190" s="17">
        <v>0</v>
      </c>
      <c r="E190" s="18">
        <v>0</v>
      </c>
      <c r="F190" s="19">
        <f t="shared" ref="F190:F207" si="49">E190*C190/12</f>
        <v>0</v>
      </c>
      <c r="G190" s="19">
        <f t="shared" ref="G190:G207" si="50">+E190*D190/12</f>
        <v>0</v>
      </c>
      <c r="H190" s="18">
        <f t="shared" ref="H190:H207" si="51">+G190-F190</f>
        <v>0</v>
      </c>
      <c r="I190" s="18">
        <f t="shared" ref="I190:J205" si="52">+F190*12</f>
        <v>0</v>
      </c>
      <c r="J190" s="18">
        <f t="shared" si="52"/>
        <v>0</v>
      </c>
      <c r="K190" s="18">
        <f t="shared" ref="K190:K207" si="53">+J190-I190</f>
        <v>0</v>
      </c>
    </row>
    <row r="191" spans="1:11" x14ac:dyDescent="0.25">
      <c r="A191" s="2" t="s">
        <v>179</v>
      </c>
      <c r="B191" s="2">
        <v>134200</v>
      </c>
      <c r="C191" s="17">
        <v>1.2799999999999999E-2</v>
      </c>
      <c r="D191" s="17">
        <v>1.26E-2</v>
      </c>
      <c r="E191" s="18">
        <v>1839349.29</v>
      </c>
      <c r="F191" s="19">
        <f t="shared" si="49"/>
        <v>1961.9725759999999</v>
      </c>
      <c r="G191" s="19">
        <f t="shared" si="50"/>
        <v>1931.3167544999999</v>
      </c>
      <c r="H191" s="18">
        <f t="shared" si="51"/>
        <v>-30.655821500000002</v>
      </c>
      <c r="I191" s="18">
        <f t="shared" si="52"/>
        <v>23543.670911999998</v>
      </c>
      <c r="J191" s="18">
        <f t="shared" si="52"/>
        <v>23175.801054</v>
      </c>
      <c r="K191" s="18">
        <f t="shared" si="53"/>
        <v>-367.8698579999982</v>
      </c>
    </row>
    <row r="192" spans="1:11" x14ac:dyDescent="0.25">
      <c r="A192" s="2" t="s">
        <v>180</v>
      </c>
      <c r="B192" s="2">
        <v>134200</v>
      </c>
      <c r="C192" s="17">
        <v>1.9299999999999998E-2</v>
      </c>
      <c r="D192" s="17">
        <v>1.9300000000000001E-2</v>
      </c>
      <c r="E192" s="18">
        <v>846906.63</v>
      </c>
      <c r="F192" s="19">
        <f t="shared" si="49"/>
        <v>1362.1081632499997</v>
      </c>
      <c r="G192" s="19">
        <f t="shared" si="50"/>
        <v>1362.1081632500002</v>
      </c>
      <c r="H192" s="18">
        <f t="shared" si="51"/>
        <v>0</v>
      </c>
      <c r="I192" s="18">
        <f t="shared" si="52"/>
        <v>16345.297958999996</v>
      </c>
      <c r="J192" s="18">
        <f t="shared" si="52"/>
        <v>16345.297959000003</v>
      </c>
      <c r="K192" s="18">
        <f t="shared" si="53"/>
        <v>0</v>
      </c>
    </row>
    <row r="193" spans="1:11" x14ac:dyDescent="0.25">
      <c r="A193" s="2" t="s">
        <v>181</v>
      </c>
      <c r="B193" s="2">
        <v>134200</v>
      </c>
      <c r="C193" s="17">
        <v>2.7800000000000002E-2</v>
      </c>
      <c r="D193" s="17">
        <v>2.64E-2</v>
      </c>
      <c r="E193" s="18">
        <v>766004.64</v>
      </c>
      <c r="F193" s="19">
        <f t="shared" si="49"/>
        <v>1774.5774160000001</v>
      </c>
      <c r="G193" s="19">
        <f t="shared" si="50"/>
        <v>1685.2102080000002</v>
      </c>
      <c r="H193" s="18">
        <f t="shared" si="51"/>
        <v>-89.367207999999891</v>
      </c>
      <c r="I193" s="18">
        <f t="shared" si="52"/>
        <v>21294.928992000001</v>
      </c>
      <c r="J193" s="18">
        <f t="shared" si="52"/>
        <v>20222.522496000001</v>
      </c>
      <c r="K193" s="18">
        <f t="shared" si="53"/>
        <v>-1072.4064959999996</v>
      </c>
    </row>
    <row r="194" spans="1:11" x14ac:dyDescent="0.25">
      <c r="A194" s="2" t="s">
        <v>182</v>
      </c>
      <c r="B194" s="2">
        <v>134200</v>
      </c>
      <c r="C194" s="17">
        <v>3.1E-2</v>
      </c>
      <c r="D194" s="17">
        <v>2.8899999999999999E-2</v>
      </c>
      <c r="E194" s="18">
        <v>483544.93000000005</v>
      </c>
      <c r="F194" s="19">
        <f t="shared" si="49"/>
        <v>1249.1577358333334</v>
      </c>
      <c r="G194" s="19">
        <f t="shared" si="50"/>
        <v>1164.5373730833333</v>
      </c>
      <c r="H194" s="18">
        <f t="shared" si="51"/>
        <v>-84.62036275000014</v>
      </c>
      <c r="I194" s="18">
        <f t="shared" si="52"/>
        <v>14989.892830000001</v>
      </c>
      <c r="J194" s="18">
        <f t="shared" si="52"/>
        <v>13974.448476999998</v>
      </c>
      <c r="K194" s="18">
        <f t="shared" si="53"/>
        <v>-1015.4443530000026</v>
      </c>
    </row>
    <row r="195" spans="1:11" x14ac:dyDescent="0.25">
      <c r="A195" s="2" t="s">
        <v>183</v>
      </c>
      <c r="B195" s="2">
        <v>134200</v>
      </c>
      <c r="C195" s="17">
        <v>0</v>
      </c>
      <c r="D195" s="17">
        <v>0</v>
      </c>
      <c r="E195" s="18">
        <v>0</v>
      </c>
      <c r="F195" s="19">
        <f t="shared" si="49"/>
        <v>0</v>
      </c>
      <c r="G195" s="19">
        <f t="shared" si="50"/>
        <v>0</v>
      </c>
      <c r="H195" s="18">
        <f t="shared" si="51"/>
        <v>0</v>
      </c>
      <c r="I195" s="18">
        <f t="shared" si="52"/>
        <v>0</v>
      </c>
      <c r="J195" s="18">
        <f t="shared" si="52"/>
        <v>0</v>
      </c>
      <c r="K195" s="18">
        <f t="shared" si="53"/>
        <v>0</v>
      </c>
    </row>
    <row r="196" spans="1:11" x14ac:dyDescent="0.25">
      <c r="A196" s="2" t="s">
        <v>184</v>
      </c>
      <c r="B196" s="2">
        <v>134200</v>
      </c>
      <c r="C196" s="17">
        <v>1.3099999999999999E-2</v>
      </c>
      <c r="D196" s="17">
        <v>1.3100000000000001E-2</v>
      </c>
      <c r="E196" s="18">
        <v>21667.079999999998</v>
      </c>
      <c r="F196" s="19">
        <f t="shared" si="49"/>
        <v>23.653228999999996</v>
      </c>
      <c r="G196" s="19">
        <f t="shared" si="50"/>
        <v>23.653229</v>
      </c>
      <c r="H196" s="18">
        <f t="shared" si="51"/>
        <v>0</v>
      </c>
      <c r="I196" s="18">
        <f t="shared" si="52"/>
        <v>283.83874799999995</v>
      </c>
      <c r="J196" s="18">
        <f t="shared" si="52"/>
        <v>283.83874800000001</v>
      </c>
      <c r="K196" s="18">
        <f t="shared" si="53"/>
        <v>0</v>
      </c>
    </row>
    <row r="197" spans="1:11" x14ac:dyDescent="0.25">
      <c r="A197" s="2" t="s">
        <v>185</v>
      </c>
      <c r="B197" s="2">
        <v>134200</v>
      </c>
      <c r="C197" s="17">
        <v>1.77E-2</v>
      </c>
      <c r="D197" s="17">
        <v>1.8100000000000002E-2</v>
      </c>
      <c r="E197" s="18">
        <v>2235100.61</v>
      </c>
      <c r="F197" s="19">
        <f t="shared" si="49"/>
        <v>3296.77339975</v>
      </c>
      <c r="G197" s="19">
        <f t="shared" si="50"/>
        <v>3371.2767534166669</v>
      </c>
      <c r="H197" s="18">
        <f t="shared" si="51"/>
        <v>74.503353666666953</v>
      </c>
      <c r="I197" s="18">
        <f t="shared" si="52"/>
        <v>39561.280796999999</v>
      </c>
      <c r="J197" s="18">
        <f t="shared" si="52"/>
        <v>40455.321041000003</v>
      </c>
      <c r="K197" s="18">
        <f t="shared" si="53"/>
        <v>894.04024400000344</v>
      </c>
    </row>
    <row r="198" spans="1:11" x14ac:dyDescent="0.25">
      <c r="A198" s="2" t="s">
        <v>186</v>
      </c>
      <c r="B198" s="2">
        <v>134200</v>
      </c>
      <c r="C198" s="17">
        <v>2.4299999999999999E-2</v>
      </c>
      <c r="D198" s="17">
        <v>2.4500000000000001E-2</v>
      </c>
      <c r="E198" s="18">
        <v>446520.02</v>
      </c>
      <c r="F198" s="19">
        <f t="shared" si="49"/>
        <v>904.20304050000004</v>
      </c>
      <c r="G198" s="19">
        <f t="shared" si="50"/>
        <v>911.64504083333338</v>
      </c>
      <c r="H198" s="18">
        <f t="shared" si="51"/>
        <v>7.4420003333333398</v>
      </c>
      <c r="I198" s="18">
        <f t="shared" si="52"/>
        <v>10850.436486000001</v>
      </c>
      <c r="J198" s="18">
        <f t="shared" si="52"/>
        <v>10939.74049</v>
      </c>
      <c r="K198" s="18">
        <f t="shared" si="53"/>
        <v>89.304003999999622</v>
      </c>
    </row>
    <row r="199" spans="1:11" x14ac:dyDescent="0.25">
      <c r="A199" s="2" t="s">
        <v>187</v>
      </c>
      <c r="B199" s="2">
        <v>134200</v>
      </c>
      <c r="C199" s="17">
        <v>1.89E-2</v>
      </c>
      <c r="D199" s="17">
        <v>1.8800000000000001E-2</v>
      </c>
      <c r="E199" s="18">
        <v>97996.9</v>
      </c>
      <c r="F199" s="19">
        <f t="shared" si="49"/>
        <v>154.34511749999999</v>
      </c>
      <c r="G199" s="19">
        <f t="shared" si="50"/>
        <v>153.52847666666665</v>
      </c>
      <c r="H199" s="18">
        <f t="shared" si="51"/>
        <v>-0.81664083333333792</v>
      </c>
      <c r="I199" s="18">
        <f t="shared" si="52"/>
        <v>1852.1414099999997</v>
      </c>
      <c r="J199" s="18">
        <f t="shared" si="52"/>
        <v>1842.3417199999999</v>
      </c>
      <c r="K199" s="18">
        <f t="shared" si="53"/>
        <v>-9.7996899999998277</v>
      </c>
    </row>
    <row r="200" spans="1:11" x14ac:dyDescent="0.25">
      <c r="A200" s="2" t="s">
        <v>188</v>
      </c>
      <c r="B200" s="2">
        <v>134200</v>
      </c>
      <c r="C200" s="17">
        <v>1.89E-2</v>
      </c>
      <c r="D200" s="17">
        <v>1.8800000000000001E-2</v>
      </c>
      <c r="E200" s="18">
        <v>97861.58</v>
      </c>
      <c r="F200" s="19">
        <f t="shared" si="49"/>
        <v>154.13198850000001</v>
      </c>
      <c r="G200" s="19">
        <f t="shared" si="50"/>
        <v>153.31647533333333</v>
      </c>
      <c r="H200" s="18">
        <f t="shared" si="51"/>
        <v>-0.81551316666667617</v>
      </c>
      <c r="I200" s="18">
        <f t="shared" si="52"/>
        <v>1849.583862</v>
      </c>
      <c r="J200" s="18">
        <f t="shared" si="52"/>
        <v>1839.7977040000001</v>
      </c>
      <c r="K200" s="18">
        <f t="shared" si="53"/>
        <v>-9.7861579999998867</v>
      </c>
    </row>
    <row r="201" spans="1:11" x14ac:dyDescent="0.25">
      <c r="A201" s="2" t="s">
        <v>189</v>
      </c>
      <c r="B201" s="2">
        <v>134200</v>
      </c>
      <c r="C201" s="17">
        <v>2.0199999999999999E-2</v>
      </c>
      <c r="D201" s="17">
        <v>2.0199999999999999E-2</v>
      </c>
      <c r="E201" s="18">
        <v>338423.07</v>
      </c>
      <c r="F201" s="19">
        <f t="shared" si="49"/>
        <v>569.67883449999999</v>
      </c>
      <c r="G201" s="19">
        <f t="shared" si="50"/>
        <v>569.67883449999999</v>
      </c>
      <c r="H201" s="18">
        <f t="shared" si="51"/>
        <v>0</v>
      </c>
      <c r="I201" s="18">
        <f t="shared" si="52"/>
        <v>6836.1460139999999</v>
      </c>
      <c r="J201" s="18">
        <f t="shared" si="52"/>
        <v>6836.1460139999999</v>
      </c>
      <c r="K201" s="18">
        <f t="shared" si="53"/>
        <v>0</v>
      </c>
    </row>
    <row r="202" spans="1:11" x14ac:dyDescent="0.25">
      <c r="A202" s="2" t="s">
        <v>190</v>
      </c>
      <c r="B202" s="2">
        <v>134200</v>
      </c>
      <c r="C202" s="17">
        <v>2.0199999999999999E-2</v>
      </c>
      <c r="D202" s="17">
        <v>2.0199999999999999E-2</v>
      </c>
      <c r="E202" s="18">
        <v>337096.18</v>
      </c>
      <c r="F202" s="19">
        <f t="shared" si="49"/>
        <v>567.44523633333336</v>
      </c>
      <c r="G202" s="19">
        <f t="shared" si="50"/>
        <v>567.44523633333336</v>
      </c>
      <c r="H202" s="18">
        <f t="shared" si="51"/>
        <v>0</v>
      </c>
      <c r="I202" s="18">
        <f t="shared" si="52"/>
        <v>6809.3428359999998</v>
      </c>
      <c r="J202" s="18">
        <f t="shared" si="52"/>
        <v>6809.3428359999998</v>
      </c>
      <c r="K202" s="18">
        <f t="shared" si="53"/>
        <v>0</v>
      </c>
    </row>
    <row r="203" spans="1:11" x14ac:dyDescent="0.25">
      <c r="A203" s="2" t="s">
        <v>191</v>
      </c>
      <c r="B203" s="2">
        <v>134200</v>
      </c>
      <c r="C203" s="17">
        <v>2.0300000000000002E-2</v>
      </c>
      <c r="D203" s="17">
        <v>2.0299999999999999E-2</v>
      </c>
      <c r="E203" s="18">
        <v>347146.53</v>
      </c>
      <c r="F203" s="19">
        <f t="shared" si="49"/>
        <v>587.25621325000009</v>
      </c>
      <c r="G203" s="19">
        <f t="shared" si="50"/>
        <v>587.25621324999997</v>
      </c>
      <c r="H203" s="18">
        <f t="shared" si="51"/>
        <v>0</v>
      </c>
      <c r="I203" s="18">
        <f t="shared" si="52"/>
        <v>7047.0745590000006</v>
      </c>
      <c r="J203" s="18">
        <f t="shared" si="52"/>
        <v>7047.0745589999997</v>
      </c>
      <c r="K203" s="18">
        <f t="shared" si="53"/>
        <v>0</v>
      </c>
    </row>
    <row r="204" spans="1:11" x14ac:dyDescent="0.25">
      <c r="A204" s="2" t="s">
        <v>192</v>
      </c>
      <c r="B204" s="2">
        <v>134200</v>
      </c>
      <c r="C204" s="17">
        <v>0</v>
      </c>
      <c r="D204" s="17">
        <v>0</v>
      </c>
      <c r="E204" s="18">
        <v>0</v>
      </c>
      <c r="F204" s="19">
        <f t="shared" si="49"/>
        <v>0</v>
      </c>
      <c r="G204" s="19">
        <f t="shared" si="50"/>
        <v>0</v>
      </c>
      <c r="H204" s="18">
        <f t="shared" si="51"/>
        <v>0</v>
      </c>
      <c r="I204" s="18">
        <f t="shared" si="52"/>
        <v>0</v>
      </c>
      <c r="J204" s="18">
        <f t="shared" si="52"/>
        <v>0</v>
      </c>
      <c r="K204" s="18">
        <f t="shared" si="53"/>
        <v>0</v>
      </c>
    </row>
    <row r="205" spans="1:11" x14ac:dyDescent="0.25">
      <c r="A205" s="2" t="s">
        <v>193</v>
      </c>
      <c r="B205" s="2">
        <v>134200</v>
      </c>
      <c r="C205" s="17">
        <v>2.7700000000000002E-2</v>
      </c>
      <c r="D205" s="17">
        <v>2.7400000000000001E-2</v>
      </c>
      <c r="E205" s="18">
        <v>6602221.0700000003</v>
      </c>
      <c r="F205" s="19">
        <f t="shared" si="49"/>
        <v>15240.126969916668</v>
      </c>
      <c r="G205" s="19">
        <f t="shared" si="50"/>
        <v>15075.071443166669</v>
      </c>
      <c r="H205" s="18">
        <f t="shared" si="51"/>
        <v>-165.05552674999853</v>
      </c>
      <c r="I205" s="18">
        <f t="shared" si="52"/>
        <v>182881.52363900002</v>
      </c>
      <c r="J205" s="18">
        <f t="shared" si="52"/>
        <v>180900.85731800002</v>
      </c>
      <c r="K205" s="18">
        <f t="shared" si="53"/>
        <v>-1980.666320999997</v>
      </c>
    </row>
    <row r="206" spans="1:11" x14ac:dyDescent="0.25">
      <c r="A206" s="2" t="s">
        <v>194</v>
      </c>
      <c r="B206" s="2">
        <v>134200</v>
      </c>
      <c r="C206" s="17">
        <v>2.1600000000000001E-2</v>
      </c>
      <c r="D206" s="17">
        <v>2.1499999999999998E-2</v>
      </c>
      <c r="E206" s="18">
        <v>2320474.2000000002</v>
      </c>
      <c r="F206" s="19">
        <f t="shared" si="49"/>
        <v>4176.8535600000005</v>
      </c>
      <c r="G206" s="19">
        <f t="shared" si="50"/>
        <v>4157.516275</v>
      </c>
      <c r="H206" s="18">
        <f t="shared" si="51"/>
        <v>-19.33728500000052</v>
      </c>
      <c r="I206" s="18">
        <f t="shared" ref="I206:J207" si="54">+F206*12</f>
        <v>50122.242720000009</v>
      </c>
      <c r="J206" s="18">
        <f t="shared" si="54"/>
        <v>49890.195299999999</v>
      </c>
      <c r="K206" s="18">
        <f t="shared" si="53"/>
        <v>-232.04742000000988</v>
      </c>
    </row>
    <row r="207" spans="1:11" x14ac:dyDescent="0.25">
      <c r="A207" s="2" t="s">
        <v>195</v>
      </c>
      <c r="B207" s="2">
        <v>134200</v>
      </c>
      <c r="C207" s="17">
        <v>4.5700000000000005E-2</v>
      </c>
      <c r="D207" s="17">
        <v>4.4999999999999998E-2</v>
      </c>
      <c r="E207" s="18">
        <v>7693302.29</v>
      </c>
      <c r="F207" s="19">
        <f t="shared" si="49"/>
        <v>29298.659554416667</v>
      </c>
      <c r="G207" s="19">
        <f t="shared" si="50"/>
        <v>28849.883587499997</v>
      </c>
      <c r="H207" s="18">
        <f t="shared" si="51"/>
        <v>-448.77596691666986</v>
      </c>
      <c r="I207" s="18">
        <f t="shared" si="54"/>
        <v>351583.91465300001</v>
      </c>
      <c r="J207" s="18">
        <f t="shared" si="54"/>
        <v>346198.60304999998</v>
      </c>
      <c r="K207" s="18">
        <f t="shared" si="53"/>
        <v>-5385.3116030000383</v>
      </c>
    </row>
    <row r="208" spans="1:11" x14ac:dyDescent="0.25">
      <c r="A208" s="7" t="s">
        <v>196</v>
      </c>
      <c r="E208" s="20">
        <f>SUBTOTAL(9,E190:E207)</f>
        <v>24473615.02</v>
      </c>
      <c r="F208" s="20">
        <f t="shared" ref="F208:K208" si="55">SUBTOTAL(9,F190:F207)</f>
        <v>61320.943034750002</v>
      </c>
      <c r="G208" s="20">
        <f t="shared" si="55"/>
        <v>60563.444063833333</v>
      </c>
      <c r="H208" s="20">
        <f t="shared" si="55"/>
        <v>-757.49897091666867</v>
      </c>
      <c r="I208" s="20">
        <f t="shared" si="55"/>
        <v>735851.31641700002</v>
      </c>
      <c r="J208" s="20">
        <f t="shared" si="55"/>
        <v>726761.32876599999</v>
      </c>
      <c r="K208" s="20">
        <f t="shared" si="55"/>
        <v>-9089.9876510000431</v>
      </c>
    </row>
    <row r="210" spans="1:11" x14ac:dyDescent="0.25">
      <c r="A210" s="7" t="s">
        <v>197</v>
      </c>
    </row>
    <row r="211" spans="1:11" x14ac:dyDescent="0.25">
      <c r="A211" s="2" t="s">
        <v>198</v>
      </c>
      <c r="B211" s="2">
        <v>134230</v>
      </c>
      <c r="C211" s="17">
        <v>0.14050000000000001</v>
      </c>
      <c r="D211" s="17">
        <v>0.1404</v>
      </c>
      <c r="E211" s="18">
        <v>329668.39</v>
      </c>
      <c r="F211" s="19">
        <f>E211*C211/12</f>
        <v>3859.8673995833337</v>
      </c>
      <c r="G211" s="19">
        <f>+E211*D211/12</f>
        <v>3857.120163</v>
      </c>
      <c r="H211" s="18">
        <f>+G211-F211</f>
        <v>-2.747236583333688</v>
      </c>
      <c r="I211" s="18">
        <f>+F211*12</f>
        <v>46318.408795000003</v>
      </c>
      <c r="J211" s="18">
        <f>+G211*12</f>
        <v>46285.441956000002</v>
      </c>
      <c r="K211" s="18">
        <f>+J211-I211</f>
        <v>-32.966839000000618</v>
      </c>
    </row>
    <row r="212" spans="1:11" x14ac:dyDescent="0.25">
      <c r="A212" s="2" t="s">
        <v>199</v>
      </c>
      <c r="B212" s="2">
        <v>134230</v>
      </c>
      <c r="C212" s="17">
        <v>0.13780000000000001</v>
      </c>
      <c r="D212" s="17">
        <v>0.14000000000000001</v>
      </c>
      <c r="E212" s="18">
        <v>6553.81</v>
      </c>
      <c r="F212" s="19">
        <f>E212*C212/12</f>
        <v>75.259584833333335</v>
      </c>
      <c r="G212" s="19">
        <f>+E212*D212/12</f>
        <v>76.461116666666683</v>
      </c>
      <c r="H212" s="18">
        <f>+G212-F212</f>
        <v>1.2015318333333482</v>
      </c>
      <c r="I212" s="18">
        <f>+F212*12</f>
        <v>903.11501799999996</v>
      </c>
      <c r="J212" s="18">
        <f>+G212*12</f>
        <v>917.53340000000026</v>
      </c>
      <c r="K212" s="18">
        <f>+J212-I212</f>
        <v>14.418382000000292</v>
      </c>
    </row>
    <row r="213" spans="1:11" x14ac:dyDescent="0.25">
      <c r="A213" s="7" t="s">
        <v>200</v>
      </c>
      <c r="C213" s="17"/>
      <c r="D213" s="17"/>
      <c r="E213" s="20">
        <f>SUBTOTAL(9,E211:E212)</f>
        <v>336222.2</v>
      </c>
      <c r="F213" s="20">
        <f t="shared" ref="F213:K213" si="56">SUBTOTAL(9,F211:F212)</f>
        <v>3935.1269844166673</v>
      </c>
      <c r="G213" s="20">
        <f t="shared" si="56"/>
        <v>3933.5812796666669</v>
      </c>
      <c r="H213" s="20">
        <f t="shared" si="56"/>
        <v>-1.5457047500003398</v>
      </c>
      <c r="I213" s="20">
        <f t="shared" si="56"/>
        <v>47221.523813</v>
      </c>
      <c r="J213" s="20">
        <f t="shared" si="56"/>
        <v>47202.975356000003</v>
      </c>
      <c r="K213" s="20">
        <f t="shared" si="56"/>
        <v>-18.548457000000326</v>
      </c>
    </row>
    <row r="214" spans="1:11" x14ac:dyDescent="0.25">
      <c r="C214" s="17"/>
      <c r="D214" s="17"/>
      <c r="E214" s="18"/>
      <c r="F214" s="19"/>
      <c r="G214" s="19"/>
      <c r="H214" s="18"/>
      <c r="I214" s="18"/>
      <c r="J214" s="18"/>
      <c r="K214" s="18"/>
    </row>
    <row r="215" spans="1:11" x14ac:dyDescent="0.25">
      <c r="A215" s="7" t="s">
        <v>201</v>
      </c>
      <c r="C215" s="17"/>
      <c r="D215" s="17"/>
      <c r="E215" s="18"/>
      <c r="F215" s="19"/>
      <c r="G215" s="19"/>
      <c r="H215" s="18"/>
      <c r="I215" s="18"/>
      <c r="J215" s="18"/>
      <c r="K215" s="18"/>
    </row>
    <row r="216" spans="1:11" x14ac:dyDescent="0.25">
      <c r="A216" s="2" t="s">
        <v>202</v>
      </c>
      <c r="B216" s="2">
        <v>134300</v>
      </c>
      <c r="C216" s="17">
        <v>0</v>
      </c>
      <c r="D216" s="17">
        <v>0</v>
      </c>
      <c r="E216" s="18">
        <v>0</v>
      </c>
      <c r="F216" s="19">
        <f t="shared" ref="F216:F229" si="57">E216*C216/12</f>
        <v>0</v>
      </c>
      <c r="G216" s="19">
        <f t="shared" ref="G216:G229" si="58">+E216*D216/12</f>
        <v>0</v>
      </c>
      <c r="H216" s="18">
        <f t="shared" ref="H216:H229" si="59">+G216-F216</f>
        <v>0</v>
      </c>
      <c r="I216" s="18">
        <f t="shared" ref="I216:J229" si="60">+F216*12</f>
        <v>0</v>
      </c>
      <c r="J216" s="18">
        <f t="shared" si="60"/>
        <v>0</v>
      </c>
      <c r="K216" s="18">
        <f t="shared" ref="K216:K229" si="61">+J216-I216</f>
        <v>0</v>
      </c>
    </row>
    <row r="217" spans="1:11" x14ac:dyDescent="0.25">
      <c r="A217" s="2" t="s">
        <v>203</v>
      </c>
      <c r="B217" s="2">
        <v>134300</v>
      </c>
      <c r="C217" s="17">
        <v>3.7300000000000007E-2</v>
      </c>
      <c r="D217" s="17">
        <v>3.5299999999999998E-2</v>
      </c>
      <c r="E217" s="18">
        <v>84845557.060000017</v>
      </c>
      <c r="F217" s="19">
        <f t="shared" si="57"/>
        <v>263728.27319483343</v>
      </c>
      <c r="G217" s="19">
        <f t="shared" si="58"/>
        <v>249587.34701816671</v>
      </c>
      <c r="H217" s="18">
        <f t="shared" si="59"/>
        <v>-14140.926176666719</v>
      </c>
      <c r="I217" s="18">
        <f t="shared" si="60"/>
        <v>3164739.2783380011</v>
      </c>
      <c r="J217" s="18">
        <f t="shared" si="60"/>
        <v>2995048.1642180006</v>
      </c>
      <c r="K217" s="18">
        <f t="shared" si="61"/>
        <v>-169691.11412000051</v>
      </c>
    </row>
    <row r="218" spans="1:11" x14ac:dyDescent="0.25">
      <c r="A218" s="2" t="s">
        <v>204</v>
      </c>
      <c r="B218" s="2">
        <v>134300</v>
      </c>
      <c r="C218" s="17">
        <v>2.9399999999999996E-2</v>
      </c>
      <c r="D218" s="17">
        <v>2.7099999999999999E-2</v>
      </c>
      <c r="E218" s="18">
        <v>18609495.339999996</v>
      </c>
      <c r="F218" s="19">
        <f t="shared" si="57"/>
        <v>45593.263582999985</v>
      </c>
      <c r="G218" s="19">
        <f t="shared" si="58"/>
        <v>42026.443642833321</v>
      </c>
      <c r="H218" s="18">
        <f t="shared" si="59"/>
        <v>-3566.8199401666643</v>
      </c>
      <c r="I218" s="18">
        <f t="shared" si="60"/>
        <v>547119.1629959998</v>
      </c>
      <c r="J218" s="18">
        <f t="shared" si="60"/>
        <v>504317.32371399982</v>
      </c>
      <c r="K218" s="18">
        <f t="shared" si="61"/>
        <v>-42801.839281999972</v>
      </c>
    </row>
    <row r="219" spans="1:11" x14ac:dyDescent="0.25">
      <c r="A219" s="2" t="s">
        <v>205</v>
      </c>
      <c r="B219" s="2">
        <v>134300</v>
      </c>
      <c r="C219" s="17">
        <v>3.6800000000000006E-2</v>
      </c>
      <c r="D219" s="17">
        <v>3.2500000000000001E-2</v>
      </c>
      <c r="E219" s="18">
        <v>24418630.229999993</v>
      </c>
      <c r="F219" s="19">
        <f t="shared" si="57"/>
        <v>74883.799371999994</v>
      </c>
      <c r="G219" s="19">
        <f t="shared" si="58"/>
        <v>66133.790206249992</v>
      </c>
      <c r="H219" s="18">
        <f t="shared" si="59"/>
        <v>-8750.0091657500016</v>
      </c>
      <c r="I219" s="18">
        <f t="shared" si="60"/>
        <v>898605.59246399999</v>
      </c>
      <c r="J219" s="18">
        <f t="shared" si="60"/>
        <v>793605.48247499997</v>
      </c>
      <c r="K219" s="18">
        <f t="shared" si="61"/>
        <v>-105000.10998900002</v>
      </c>
    </row>
    <row r="220" spans="1:11" x14ac:dyDescent="0.25">
      <c r="A220" s="2" t="s">
        <v>206</v>
      </c>
      <c r="B220" s="2">
        <v>134300</v>
      </c>
      <c r="C220" s="17">
        <v>3.6199999999999996E-2</v>
      </c>
      <c r="D220" s="17">
        <v>3.44E-2</v>
      </c>
      <c r="E220" s="18">
        <v>25918569.619999997</v>
      </c>
      <c r="F220" s="19">
        <f t="shared" si="57"/>
        <v>78187.685020333316</v>
      </c>
      <c r="G220" s="19">
        <f t="shared" si="58"/>
        <v>74299.89957733333</v>
      </c>
      <c r="H220" s="18">
        <f t="shared" si="59"/>
        <v>-3887.7854429999861</v>
      </c>
      <c r="I220" s="18">
        <f t="shared" si="60"/>
        <v>938252.22024399973</v>
      </c>
      <c r="J220" s="18">
        <f t="shared" si="60"/>
        <v>891598.79492799996</v>
      </c>
      <c r="K220" s="18">
        <f t="shared" si="61"/>
        <v>-46653.425315999775</v>
      </c>
    </row>
    <row r="221" spans="1:11" x14ac:dyDescent="0.25">
      <c r="A221" s="2" t="s">
        <v>207</v>
      </c>
      <c r="B221" s="2">
        <v>134300</v>
      </c>
      <c r="C221" s="17">
        <v>0</v>
      </c>
      <c r="D221" s="17">
        <v>0</v>
      </c>
      <c r="E221" s="18">
        <v>0</v>
      </c>
      <c r="F221" s="19">
        <f t="shared" si="57"/>
        <v>0</v>
      </c>
      <c r="G221" s="19">
        <f t="shared" si="58"/>
        <v>0</v>
      </c>
      <c r="H221" s="18">
        <f t="shared" si="59"/>
        <v>0</v>
      </c>
      <c r="I221" s="18">
        <f t="shared" si="60"/>
        <v>0</v>
      </c>
      <c r="J221" s="18">
        <f t="shared" si="60"/>
        <v>0</v>
      </c>
      <c r="K221" s="18">
        <f t="shared" si="61"/>
        <v>0</v>
      </c>
    </row>
    <row r="222" spans="1:11" x14ac:dyDescent="0.25">
      <c r="A222" s="2" t="s">
        <v>208</v>
      </c>
      <c r="B222" s="2">
        <v>134300</v>
      </c>
      <c r="C222" s="17">
        <v>0</v>
      </c>
      <c r="D222" s="17">
        <v>0</v>
      </c>
      <c r="E222" s="18">
        <v>0</v>
      </c>
      <c r="F222" s="19">
        <f t="shared" si="57"/>
        <v>0</v>
      </c>
      <c r="G222" s="19">
        <f t="shared" si="58"/>
        <v>0</v>
      </c>
      <c r="H222" s="18">
        <f t="shared" si="59"/>
        <v>0</v>
      </c>
      <c r="I222" s="18">
        <f t="shared" si="60"/>
        <v>0</v>
      </c>
      <c r="J222" s="18">
        <f t="shared" si="60"/>
        <v>0</v>
      </c>
      <c r="K222" s="18">
        <f t="shared" si="61"/>
        <v>0</v>
      </c>
    </row>
    <row r="223" spans="1:11" x14ac:dyDescent="0.25">
      <c r="A223" s="2" t="s">
        <v>209</v>
      </c>
      <c r="B223" s="2">
        <v>134300</v>
      </c>
      <c r="C223" s="17">
        <v>2.5600000000000001E-2</v>
      </c>
      <c r="D223" s="17">
        <v>2.4799999999999999E-2</v>
      </c>
      <c r="E223" s="18">
        <v>22146480.789999999</v>
      </c>
      <c r="F223" s="19">
        <f t="shared" si="57"/>
        <v>47245.825685333337</v>
      </c>
      <c r="G223" s="19">
        <f t="shared" si="58"/>
        <v>45769.393632666666</v>
      </c>
      <c r="H223" s="18">
        <f t="shared" si="59"/>
        <v>-1476.4320526666706</v>
      </c>
      <c r="I223" s="18">
        <f t="shared" si="60"/>
        <v>566949.90822400001</v>
      </c>
      <c r="J223" s="18">
        <f t="shared" si="60"/>
        <v>549232.72359199997</v>
      </c>
      <c r="K223" s="18">
        <f t="shared" si="61"/>
        <v>-17717.184632000048</v>
      </c>
    </row>
    <row r="224" spans="1:11" x14ac:dyDescent="0.25">
      <c r="A224" s="2" t="s">
        <v>210</v>
      </c>
      <c r="B224" s="2">
        <v>134300</v>
      </c>
      <c r="C224" s="17">
        <v>2.76E-2</v>
      </c>
      <c r="D224" s="17">
        <v>2.64E-2</v>
      </c>
      <c r="E224" s="18">
        <v>15750203.57</v>
      </c>
      <c r="F224" s="19">
        <f t="shared" si="57"/>
        <v>36225.468210999999</v>
      </c>
      <c r="G224" s="19">
        <f t="shared" si="58"/>
        <v>34650.447853999998</v>
      </c>
      <c r="H224" s="18">
        <f t="shared" si="59"/>
        <v>-1575.0203570000012</v>
      </c>
      <c r="I224" s="18">
        <f t="shared" si="60"/>
        <v>434705.61853199999</v>
      </c>
      <c r="J224" s="18">
        <f t="shared" si="60"/>
        <v>415805.37424799998</v>
      </c>
      <c r="K224" s="18">
        <f t="shared" si="61"/>
        <v>-18900.244284000015</v>
      </c>
    </row>
    <row r="225" spans="1:11" x14ac:dyDescent="0.25">
      <c r="A225" s="2" t="s">
        <v>211</v>
      </c>
      <c r="B225" s="2">
        <v>134300</v>
      </c>
      <c r="C225" s="17">
        <v>3.5000000000000003E-2</v>
      </c>
      <c r="D225" s="17">
        <v>3.3799999999999997E-2</v>
      </c>
      <c r="E225" s="18">
        <v>19119727.57</v>
      </c>
      <c r="F225" s="19">
        <f t="shared" si="57"/>
        <v>55765.872079166671</v>
      </c>
      <c r="G225" s="19">
        <f t="shared" si="58"/>
        <v>53853.899322166661</v>
      </c>
      <c r="H225" s="18">
        <f t="shared" si="59"/>
        <v>-1911.9727570000105</v>
      </c>
      <c r="I225" s="18">
        <f t="shared" si="60"/>
        <v>669190.46495000005</v>
      </c>
      <c r="J225" s="18">
        <f t="shared" si="60"/>
        <v>646246.79186599993</v>
      </c>
      <c r="K225" s="18">
        <f t="shared" si="61"/>
        <v>-22943.673084000126</v>
      </c>
    </row>
    <row r="226" spans="1:11" x14ac:dyDescent="0.25">
      <c r="A226" s="2" t="s">
        <v>212</v>
      </c>
      <c r="B226" s="2">
        <v>134300</v>
      </c>
      <c r="C226" s="17">
        <v>2.7099999999999999E-2</v>
      </c>
      <c r="D226" s="17">
        <v>2.58E-2</v>
      </c>
      <c r="E226" s="18">
        <v>14760271.630000001</v>
      </c>
      <c r="F226" s="19">
        <f t="shared" si="57"/>
        <v>33333.613431083337</v>
      </c>
      <c r="G226" s="19">
        <f t="shared" si="58"/>
        <v>31734.584004500004</v>
      </c>
      <c r="H226" s="18">
        <f t="shared" si="59"/>
        <v>-1599.0294265833327</v>
      </c>
      <c r="I226" s="18">
        <f t="shared" si="60"/>
        <v>400003.36117300007</v>
      </c>
      <c r="J226" s="18">
        <f t="shared" si="60"/>
        <v>380815.00805400003</v>
      </c>
      <c r="K226" s="18">
        <f t="shared" si="61"/>
        <v>-19188.353119000036</v>
      </c>
    </row>
    <row r="227" spans="1:11" x14ac:dyDescent="0.25">
      <c r="A227" s="2" t="s">
        <v>213</v>
      </c>
      <c r="B227" s="2">
        <v>134300</v>
      </c>
      <c r="C227" s="17">
        <v>2.8499999999999998E-2</v>
      </c>
      <c r="D227" s="17">
        <v>2.7300000000000001E-2</v>
      </c>
      <c r="E227" s="18">
        <v>16197965.320000004</v>
      </c>
      <c r="F227" s="19">
        <f t="shared" si="57"/>
        <v>38470.167635000005</v>
      </c>
      <c r="G227" s="19">
        <f t="shared" si="58"/>
        <v>36850.371103000012</v>
      </c>
      <c r="H227" s="18">
        <f t="shared" si="59"/>
        <v>-1619.796531999993</v>
      </c>
      <c r="I227" s="18">
        <f t="shared" si="60"/>
        <v>461642.01162000006</v>
      </c>
      <c r="J227" s="18">
        <f t="shared" si="60"/>
        <v>442204.45323600015</v>
      </c>
      <c r="K227" s="18">
        <f t="shared" si="61"/>
        <v>-19437.558383999916</v>
      </c>
    </row>
    <row r="228" spans="1:11" x14ac:dyDescent="0.25">
      <c r="A228" s="2" t="s">
        <v>214</v>
      </c>
      <c r="B228" s="2">
        <v>134300</v>
      </c>
      <c r="C228" s="17">
        <v>3.04E-2</v>
      </c>
      <c r="D228" s="17">
        <v>2.9000000000000001E-2</v>
      </c>
      <c r="E228" s="18">
        <v>16365007.340000002</v>
      </c>
      <c r="F228" s="19">
        <f t="shared" si="57"/>
        <v>41458.018594666668</v>
      </c>
      <c r="G228" s="19">
        <f t="shared" si="58"/>
        <v>39548.767738333343</v>
      </c>
      <c r="H228" s="18">
        <f t="shared" si="59"/>
        <v>-1909.2508563333249</v>
      </c>
      <c r="I228" s="18">
        <f t="shared" si="60"/>
        <v>497496.22313599999</v>
      </c>
      <c r="J228" s="18">
        <f t="shared" si="60"/>
        <v>474585.21286000009</v>
      </c>
      <c r="K228" s="18">
        <f t="shared" si="61"/>
        <v>-22911.010275999899</v>
      </c>
    </row>
    <row r="229" spans="1:11" x14ac:dyDescent="0.25">
      <c r="A229" s="2" t="s">
        <v>215</v>
      </c>
      <c r="B229" s="2">
        <v>134300</v>
      </c>
      <c r="C229" s="17">
        <v>2.93E-2</v>
      </c>
      <c r="D229" s="17">
        <v>2.7900000000000001E-2</v>
      </c>
      <c r="E229" s="18">
        <v>15987833.4</v>
      </c>
      <c r="F229" s="19">
        <f t="shared" si="57"/>
        <v>39036.959884999997</v>
      </c>
      <c r="G229" s="19">
        <f t="shared" si="58"/>
        <v>37171.712655000003</v>
      </c>
      <c r="H229" s="18">
        <f t="shared" si="59"/>
        <v>-1865.2472299999936</v>
      </c>
      <c r="I229" s="18">
        <f t="shared" si="60"/>
        <v>468443.51861999999</v>
      </c>
      <c r="J229" s="18">
        <f t="shared" si="60"/>
        <v>446060.55186000001</v>
      </c>
      <c r="K229" s="18">
        <f t="shared" si="61"/>
        <v>-22382.966759999981</v>
      </c>
    </row>
    <row r="230" spans="1:11" x14ac:dyDescent="0.25">
      <c r="A230" s="7" t="s">
        <v>216</v>
      </c>
      <c r="C230" s="17"/>
      <c r="D230" s="17"/>
      <c r="E230" s="20">
        <f>SUBTOTAL(9,E216:E229)</f>
        <v>274119741.86999995</v>
      </c>
      <c r="F230" s="20">
        <f t="shared" ref="F230:K230" si="62">SUBTOTAL(9,F216:F229)</f>
        <v>753928.94669141679</v>
      </c>
      <c r="G230" s="20">
        <f t="shared" si="62"/>
        <v>711626.65675425006</v>
      </c>
      <c r="H230" s="20">
        <f t="shared" si="62"/>
        <v>-42302.289937166701</v>
      </c>
      <c r="I230" s="20">
        <f t="shared" si="62"/>
        <v>9047147.360297</v>
      </c>
      <c r="J230" s="20">
        <f t="shared" si="62"/>
        <v>8539519.8810510002</v>
      </c>
      <c r="K230" s="20">
        <f t="shared" si="62"/>
        <v>-507627.47924600029</v>
      </c>
    </row>
    <row r="231" spans="1:11" x14ac:dyDescent="0.25">
      <c r="C231" s="17"/>
      <c r="D231" s="17"/>
      <c r="E231" s="18"/>
      <c r="F231" s="19"/>
      <c r="G231" s="19"/>
      <c r="H231" s="18"/>
      <c r="I231" s="18"/>
      <c r="J231" s="18"/>
      <c r="K231" s="18"/>
    </row>
    <row r="232" spans="1:11" x14ac:dyDescent="0.25">
      <c r="A232" s="7" t="s">
        <v>217</v>
      </c>
      <c r="C232" s="17"/>
      <c r="D232" s="17"/>
      <c r="E232" s="18"/>
      <c r="F232" s="19"/>
      <c r="G232" s="19"/>
      <c r="H232" s="18"/>
      <c r="I232" s="18"/>
      <c r="J232" s="18"/>
      <c r="K232" s="18"/>
    </row>
    <row r="233" spans="1:11" x14ac:dyDescent="0.25">
      <c r="A233" s="2" t="s">
        <v>218</v>
      </c>
      <c r="B233" s="2">
        <v>134400</v>
      </c>
      <c r="C233" s="17">
        <v>0</v>
      </c>
      <c r="D233" s="17">
        <v>0</v>
      </c>
      <c r="E233" s="18">
        <v>0</v>
      </c>
      <c r="F233" s="19">
        <f t="shared" ref="F233:F247" si="63">E233*C233/12</f>
        <v>0</v>
      </c>
      <c r="G233" s="19">
        <f t="shared" ref="G233:G247" si="64">+E233*D233/12</f>
        <v>0</v>
      </c>
      <c r="H233" s="18">
        <f t="shared" ref="H233:H247" si="65">+G233-F233</f>
        <v>0</v>
      </c>
      <c r="I233" s="18">
        <f t="shared" ref="I233:J247" si="66">+F233*12</f>
        <v>0</v>
      </c>
      <c r="J233" s="18">
        <f t="shared" si="66"/>
        <v>0</v>
      </c>
      <c r="K233" s="18">
        <f t="shared" ref="K233:K247" si="67">+J233-I233</f>
        <v>0</v>
      </c>
    </row>
    <row r="234" spans="1:11" x14ac:dyDescent="0.25">
      <c r="A234" s="2" t="s">
        <v>219</v>
      </c>
      <c r="B234" s="2">
        <v>134400</v>
      </c>
      <c r="C234" s="17">
        <v>2.6500000000000003E-2</v>
      </c>
      <c r="D234" s="17">
        <v>2.6700000000000002E-2</v>
      </c>
      <c r="E234" s="18">
        <v>18038279.070000004</v>
      </c>
      <c r="F234" s="19">
        <f t="shared" si="63"/>
        <v>39834.532946250016</v>
      </c>
      <c r="G234" s="19">
        <f t="shared" si="64"/>
        <v>40135.170930750013</v>
      </c>
      <c r="H234" s="18">
        <f t="shared" si="65"/>
        <v>300.6379844999974</v>
      </c>
      <c r="I234" s="18">
        <f t="shared" si="66"/>
        <v>478014.39535500016</v>
      </c>
      <c r="J234" s="18">
        <f t="shared" si="66"/>
        <v>481622.05116900016</v>
      </c>
      <c r="K234" s="18">
        <f t="shared" si="67"/>
        <v>3607.6558139999979</v>
      </c>
    </row>
    <row r="235" spans="1:11" x14ac:dyDescent="0.25">
      <c r="A235" s="2" t="s">
        <v>220</v>
      </c>
      <c r="B235" s="2">
        <v>134400</v>
      </c>
      <c r="C235" s="17">
        <v>2.1099999999999997E-2</v>
      </c>
      <c r="D235" s="17">
        <v>2.01E-2</v>
      </c>
      <c r="E235" s="18">
        <v>3448727.2499999995</v>
      </c>
      <c r="F235" s="19">
        <f t="shared" si="63"/>
        <v>6064.0120812499981</v>
      </c>
      <c r="G235" s="19">
        <f t="shared" si="64"/>
        <v>5776.618143749999</v>
      </c>
      <c r="H235" s="18">
        <f t="shared" si="65"/>
        <v>-287.39393749999908</v>
      </c>
      <c r="I235" s="18">
        <f t="shared" si="66"/>
        <v>72768.144974999974</v>
      </c>
      <c r="J235" s="18">
        <f t="shared" si="66"/>
        <v>69319.417724999992</v>
      </c>
      <c r="K235" s="18">
        <f t="shared" si="67"/>
        <v>-3448.7272499999817</v>
      </c>
    </row>
    <row r="236" spans="1:11" x14ac:dyDescent="0.25">
      <c r="A236" s="2" t="s">
        <v>221</v>
      </c>
      <c r="B236" s="2">
        <v>134400</v>
      </c>
      <c r="C236" s="17">
        <v>1.66E-2</v>
      </c>
      <c r="D236" s="17">
        <v>1.6799999999999999E-2</v>
      </c>
      <c r="E236" s="18">
        <v>2449473.2200000002</v>
      </c>
      <c r="F236" s="19">
        <f t="shared" si="63"/>
        <v>3388.4379543333339</v>
      </c>
      <c r="G236" s="19">
        <f t="shared" si="64"/>
        <v>3429.2625079999998</v>
      </c>
      <c r="H236" s="18">
        <f t="shared" si="65"/>
        <v>40.824553666665906</v>
      </c>
      <c r="I236" s="18">
        <f t="shared" si="66"/>
        <v>40661.255452000005</v>
      </c>
      <c r="J236" s="18">
        <f t="shared" si="66"/>
        <v>41151.150095999998</v>
      </c>
      <c r="K236" s="18">
        <f t="shared" si="67"/>
        <v>489.8946439999927</v>
      </c>
    </row>
    <row r="237" spans="1:11" x14ac:dyDescent="0.25">
      <c r="A237" s="2" t="s">
        <v>222</v>
      </c>
      <c r="B237" s="2">
        <v>134400</v>
      </c>
      <c r="C237" s="17">
        <v>2.1099999999999997E-2</v>
      </c>
      <c r="D237" s="17">
        <v>2.0500000000000001E-2</v>
      </c>
      <c r="E237" s="18">
        <v>2508210.1800000002</v>
      </c>
      <c r="F237" s="19">
        <f t="shared" si="63"/>
        <v>4410.2695665000001</v>
      </c>
      <c r="G237" s="19">
        <f t="shared" si="64"/>
        <v>4284.8590575000007</v>
      </c>
      <c r="H237" s="18">
        <f t="shared" si="65"/>
        <v>-125.41050899999937</v>
      </c>
      <c r="I237" s="18">
        <f t="shared" si="66"/>
        <v>52923.234798000005</v>
      </c>
      <c r="J237" s="18">
        <f t="shared" si="66"/>
        <v>51418.308690000005</v>
      </c>
      <c r="K237" s="18">
        <f t="shared" si="67"/>
        <v>-1504.9261079999997</v>
      </c>
    </row>
    <row r="238" spans="1:11" x14ac:dyDescent="0.25">
      <c r="A238" s="2" t="s">
        <v>223</v>
      </c>
      <c r="B238" s="2">
        <v>134400</v>
      </c>
      <c r="C238" s="17">
        <v>0</v>
      </c>
      <c r="D238" s="17">
        <v>0</v>
      </c>
      <c r="E238" s="18">
        <v>0</v>
      </c>
      <c r="F238" s="19">
        <f t="shared" si="63"/>
        <v>0</v>
      </c>
      <c r="G238" s="19">
        <f t="shared" si="64"/>
        <v>0</v>
      </c>
      <c r="H238" s="18">
        <f t="shared" si="65"/>
        <v>0</v>
      </c>
      <c r="I238" s="18">
        <f t="shared" si="66"/>
        <v>0</v>
      </c>
      <c r="J238" s="18">
        <f t="shared" si="66"/>
        <v>0</v>
      </c>
      <c r="K238" s="18">
        <f t="shared" si="67"/>
        <v>0</v>
      </c>
    </row>
    <row r="239" spans="1:11" x14ac:dyDescent="0.25">
      <c r="A239" s="2" t="s">
        <v>224</v>
      </c>
      <c r="B239" s="2">
        <v>134400</v>
      </c>
      <c r="C239" s="17">
        <v>0</v>
      </c>
      <c r="D239" s="17">
        <v>0</v>
      </c>
      <c r="E239" s="18">
        <v>3334806.29</v>
      </c>
      <c r="F239" s="19">
        <f t="shared" si="63"/>
        <v>0</v>
      </c>
      <c r="G239" s="19">
        <f t="shared" si="64"/>
        <v>0</v>
      </c>
      <c r="H239" s="18">
        <f t="shared" si="65"/>
        <v>0</v>
      </c>
      <c r="I239" s="18">
        <f t="shared" si="66"/>
        <v>0</v>
      </c>
      <c r="J239" s="18">
        <f t="shared" si="66"/>
        <v>0</v>
      </c>
      <c r="K239" s="18">
        <f t="shared" si="67"/>
        <v>0</v>
      </c>
    </row>
    <row r="240" spans="1:11" x14ac:dyDescent="0.25">
      <c r="A240" s="2" t="s">
        <v>225</v>
      </c>
      <c r="B240" s="2">
        <v>134400</v>
      </c>
      <c r="C240" s="17">
        <v>2.6499999999999999E-2</v>
      </c>
      <c r="D240" s="17">
        <v>2.6200000000000001E-2</v>
      </c>
      <c r="E240" s="18">
        <v>6455033.2199999997</v>
      </c>
      <c r="F240" s="19">
        <f t="shared" si="63"/>
        <v>14254.865027499998</v>
      </c>
      <c r="G240" s="19">
        <f t="shared" si="64"/>
        <v>14093.489197000001</v>
      </c>
      <c r="H240" s="18">
        <f t="shared" si="65"/>
        <v>-161.37583049999739</v>
      </c>
      <c r="I240" s="18">
        <f t="shared" si="66"/>
        <v>171058.38032999999</v>
      </c>
      <c r="J240" s="18">
        <f t="shared" si="66"/>
        <v>169121.870364</v>
      </c>
      <c r="K240" s="18">
        <f t="shared" si="67"/>
        <v>-1936.5099659999833</v>
      </c>
    </row>
    <row r="241" spans="1:11" x14ac:dyDescent="0.25">
      <c r="A241" s="2" t="s">
        <v>226</v>
      </c>
      <c r="B241" s="2">
        <v>134400</v>
      </c>
      <c r="C241" s="17">
        <v>2.4199999999999999E-2</v>
      </c>
      <c r="D241" s="17">
        <v>2.47E-2</v>
      </c>
      <c r="E241" s="18">
        <v>1974606.3100000003</v>
      </c>
      <c r="F241" s="19">
        <f t="shared" si="63"/>
        <v>3982.1227251666674</v>
      </c>
      <c r="G241" s="19">
        <f t="shared" si="64"/>
        <v>4064.397988083334</v>
      </c>
      <c r="H241" s="18">
        <f t="shared" si="65"/>
        <v>82.275262916666634</v>
      </c>
      <c r="I241" s="18">
        <f t="shared" si="66"/>
        <v>47785.472702000006</v>
      </c>
      <c r="J241" s="18">
        <f t="shared" si="66"/>
        <v>48772.775857000008</v>
      </c>
      <c r="K241" s="18">
        <f t="shared" si="67"/>
        <v>987.30315500000142</v>
      </c>
    </row>
    <row r="242" spans="1:11" x14ac:dyDescent="0.25">
      <c r="A242" s="2" t="s">
        <v>227</v>
      </c>
      <c r="B242" s="2">
        <v>134400</v>
      </c>
      <c r="C242" s="17">
        <v>2.0300000000000002E-2</v>
      </c>
      <c r="D242" s="17">
        <v>2.0400000000000001E-2</v>
      </c>
      <c r="E242" s="18">
        <v>1635904.01</v>
      </c>
      <c r="F242" s="19">
        <f t="shared" si="63"/>
        <v>2767.4042835833334</v>
      </c>
      <c r="G242" s="19">
        <f t="shared" si="64"/>
        <v>2781.0368170000002</v>
      </c>
      <c r="H242" s="18">
        <f t="shared" si="65"/>
        <v>13.632533416666774</v>
      </c>
      <c r="I242" s="18">
        <f t="shared" si="66"/>
        <v>33208.851403000001</v>
      </c>
      <c r="J242" s="18">
        <f t="shared" si="66"/>
        <v>33372.441804000002</v>
      </c>
      <c r="K242" s="18">
        <f t="shared" si="67"/>
        <v>163.59040100000129</v>
      </c>
    </row>
    <row r="243" spans="1:11" x14ac:dyDescent="0.25">
      <c r="A243" s="2" t="s">
        <v>228</v>
      </c>
      <c r="B243" s="2">
        <v>134400</v>
      </c>
      <c r="C243" s="17">
        <v>2.0800000000000003E-2</v>
      </c>
      <c r="D243" s="17">
        <v>2.0899999999999998E-2</v>
      </c>
      <c r="E243" s="18">
        <v>1595963.67</v>
      </c>
      <c r="F243" s="19">
        <f t="shared" si="63"/>
        <v>2766.3370279999999</v>
      </c>
      <c r="G243" s="19">
        <f t="shared" si="64"/>
        <v>2779.6367252499999</v>
      </c>
      <c r="H243" s="18">
        <f t="shared" si="65"/>
        <v>13.299697250000008</v>
      </c>
      <c r="I243" s="18">
        <f t="shared" si="66"/>
        <v>33196.044335999999</v>
      </c>
      <c r="J243" s="18">
        <f t="shared" si="66"/>
        <v>33355.640702999997</v>
      </c>
      <c r="K243" s="18">
        <f t="shared" si="67"/>
        <v>159.59636699999828</v>
      </c>
    </row>
    <row r="244" spans="1:11" x14ac:dyDescent="0.25">
      <c r="A244" s="2" t="s">
        <v>229</v>
      </c>
      <c r="B244" s="2">
        <v>134400</v>
      </c>
      <c r="C244" s="17">
        <v>2.1600000000000001E-2</v>
      </c>
      <c r="D244" s="17">
        <v>2.18E-2</v>
      </c>
      <c r="E244" s="18">
        <v>1793484.1400000001</v>
      </c>
      <c r="F244" s="19">
        <f t="shared" si="63"/>
        <v>3228.2714520000004</v>
      </c>
      <c r="G244" s="19">
        <f t="shared" si="64"/>
        <v>3258.1628543333336</v>
      </c>
      <c r="H244" s="18">
        <f t="shared" si="65"/>
        <v>29.89140233333319</v>
      </c>
      <c r="I244" s="18">
        <f t="shared" si="66"/>
        <v>38739.257424000003</v>
      </c>
      <c r="J244" s="18">
        <f t="shared" si="66"/>
        <v>39097.954252000003</v>
      </c>
      <c r="K244" s="18">
        <f t="shared" si="67"/>
        <v>358.6968280000001</v>
      </c>
    </row>
    <row r="245" spans="1:11" x14ac:dyDescent="0.25">
      <c r="A245" s="2" t="s">
        <v>230</v>
      </c>
      <c r="B245" s="2">
        <v>134400</v>
      </c>
      <c r="C245" s="17">
        <v>2.1600000000000001E-2</v>
      </c>
      <c r="D245" s="17">
        <v>2.18E-2</v>
      </c>
      <c r="E245" s="18">
        <v>1783864.6199999999</v>
      </c>
      <c r="F245" s="19">
        <f t="shared" si="63"/>
        <v>3210.9563159999998</v>
      </c>
      <c r="G245" s="19">
        <f t="shared" si="64"/>
        <v>3240.6873929999997</v>
      </c>
      <c r="H245" s="18">
        <f t="shared" si="65"/>
        <v>29.731076999999914</v>
      </c>
      <c r="I245" s="18">
        <f t="shared" si="66"/>
        <v>38531.475791999997</v>
      </c>
      <c r="J245" s="18">
        <f t="shared" si="66"/>
        <v>38888.248715999995</v>
      </c>
      <c r="K245" s="18">
        <f t="shared" si="67"/>
        <v>356.77292399999715</v>
      </c>
    </row>
    <row r="246" spans="1:11" x14ac:dyDescent="0.25">
      <c r="A246" s="2" t="s">
        <v>231</v>
      </c>
      <c r="B246" s="2">
        <v>134400</v>
      </c>
      <c r="C246" s="17">
        <v>3.0500000000000003E-2</v>
      </c>
      <c r="D246" s="17">
        <v>3.04E-2</v>
      </c>
      <c r="E246" s="18">
        <v>1996602.87</v>
      </c>
      <c r="F246" s="19">
        <f t="shared" si="63"/>
        <v>5074.698961250001</v>
      </c>
      <c r="G246" s="19">
        <f t="shared" si="64"/>
        <v>5058.0606040000002</v>
      </c>
      <c r="H246" s="18">
        <f t="shared" si="65"/>
        <v>-16.638357250000809</v>
      </c>
      <c r="I246" s="18">
        <f t="shared" si="66"/>
        <v>60896.387535000016</v>
      </c>
      <c r="J246" s="18">
        <f t="shared" si="66"/>
        <v>60696.727248000003</v>
      </c>
      <c r="K246" s="18">
        <f t="shared" si="67"/>
        <v>-199.66028700001334</v>
      </c>
    </row>
    <row r="247" spans="1:11" x14ac:dyDescent="0.25">
      <c r="A247" s="2" t="s">
        <v>232</v>
      </c>
      <c r="B247" s="2">
        <v>134400</v>
      </c>
      <c r="C247" s="17">
        <v>0</v>
      </c>
      <c r="D247" s="17">
        <v>0</v>
      </c>
      <c r="E247" s="18">
        <v>0</v>
      </c>
      <c r="F247" s="19">
        <f t="shared" si="63"/>
        <v>0</v>
      </c>
      <c r="G247" s="19">
        <f t="shared" si="64"/>
        <v>0</v>
      </c>
      <c r="H247" s="18">
        <f t="shared" si="65"/>
        <v>0</v>
      </c>
      <c r="I247" s="18">
        <f t="shared" si="66"/>
        <v>0</v>
      </c>
      <c r="J247" s="18">
        <f t="shared" si="66"/>
        <v>0</v>
      </c>
      <c r="K247" s="18">
        <f t="shared" si="67"/>
        <v>0</v>
      </c>
    </row>
    <row r="248" spans="1:11" x14ac:dyDescent="0.25">
      <c r="A248" s="7" t="s">
        <v>233</v>
      </c>
      <c r="C248" s="17"/>
      <c r="D248" s="17"/>
      <c r="E248" s="20">
        <f>SUBTOTAL(9,E233:E247)</f>
        <v>47014954.850000001</v>
      </c>
      <c r="F248" s="20">
        <f t="shared" ref="F248:K248" si="68">SUBTOTAL(9,F233:F247)</f>
        <v>88981.908341833347</v>
      </c>
      <c r="G248" s="20">
        <f t="shared" si="68"/>
        <v>88901.38221866668</v>
      </c>
      <c r="H248" s="20">
        <f t="shared" si="68"/>
        <v>-80.526123166666821</v>
      </c>
      <c r="I248" s="20">
        <f t="shared" si="68"/>
        <v>1067782.900102</v>
      </c>
      <c r="J248" s="20">
        <f t="shared" si="68"/>
        <v>1066816.5866240002</v>
      </c>
      <c r="K248" s="20">
        <f t="shared" si="68"/>
        <v>-966.31347799998912</v>
      </c>
    </row>
    <row r="249" spans="1:11" x14ac:dyDescent="0.25">
      <c r="C249" s="17"/>
      <c r="D249" s="17"/>
      <c r="E249" s="18"/>
      <c r="F249" s="19"/>
      <c r="G249" s="19"/>
      <c r="H249" s="18"/>
      <c r="I249" s="18"/>
      <c r="J249" s="18"/>
      <c r="K249" s="18"/>
    </row>
    <row r="250" spans="1:11" x14ac:dyDescent="0.25">
      <c r="A250" s="7" t="s">
        <v>108</v>
      </c>
      <c r="C250" s="17"/>
      <c r="D250" s="17"/>
      <c r="E250" s="18"/>
      <c r="F250" s="19"/>
      <c r="G250" s="19"/>
      <c r="H250" s="18"/>
      <c r="I250" s="18"/>
      <c r="J250" s="18"/>
      <c r="K250" s="18"/>
    </row>
    <row r="251" spans="1:11" x14ac:dyDescent="0.25">
      <c r="A251" s="2" t="s">
        <v>234</v>
      </c>
      <c r="B251" s="2">
        <v>134500</v>
      </c>
      <c r="C251" s="17">
        <v>0</v>
      </c>
      <c r="D251" s="17">
        <v>0</v>
      </c>
      <c r="E251" s="18">
        <v>0</v>
      </c>
      <c r="F251" s="19">
        <f t="shared" ref="F251:F265" si="69">E251*C251/12</f>
        <v>0</v>
      </c>
      <c r="G251" s="19">
        <f t="shared" ref="G251:G265" si="70">+E251*D251/12</f>
        <v>0</v>
      </c>
      <c r="H251" s="18">
        <f t="shared" ref="H251:H265" si="71">+G251-F251</f>
        <v>0</v>
      </c>
      <c r="I251" s="18">
        <f t="shared" ref="I251:J265" si="72">+F251*12</f>
        <v>0</v>
      </c>
      <c r="J251" s="18">
        <f t="shared" si="72"/>
        <v>0</v>
      </c>
      <c r="K251" s="18">
        <f t="shared" ref="K251:K265" si="73">+J251-I251</f>
        <v>0</v>
      </c>
    </row>
    <row r="252" spans="1:11" x14ac:dyDescent="0.25">
      <c r="A252" s="2" t="s">
        <v>235</v>
      </c>
      <c r="B252" s="2">
        <v>134500</v>
      </c>
      <c r="C252" s="17">
        <v>2.6500000000000003E-2</v>
      </c>
      <c r="D252" s="17">
        <v>2.7300000000000001E-2</v>
      </c>
      <c r="E252" s="18">
        <v>8361011.580000001</v>
      </c>
      <c r="F252" s="19">
        <f t="shared" si="69"/>
        <v>18463.900572500006</v>
      </c>
      <c r="G252" s="19">
        <f t="shared" si="70"/>
        <v>19021.301344500003</v>
      </c>
      <c r="H252" s="18">
        <f t="shared" si="71"/>
        <v>557.40077199999723</v>
      </c>
      <c r="I252" s="18">
        <f t="shared" si="72"/>
        <v>221566.80687000009</v>
      </c>
      <c r="J252" s="18">
        <f t="shared" si="72"/>
        <v>228255.61613400004</v>
      </c>
      <c r="K252" s="18">
        <f t="shared" si="73"/>
        <v>6688.8092639999522</v>
      </c>
    </row>
    <row r="253" spans="1:11" x14ac:dyDescent="0.25">
      <c r="A253" s="2" t="s">
        <v>236</v>
      </c>
      <c r="B253" s="2">
        <v>134500</v>
      </c>
      <c r="C253" s="17">
        <v>1.8499999999999999E-2</v>
      </c>
      <c r="D253" s="17">
        <v>1.7999999999999999E-2</v>
      </c>
      <c r="E253" s="18">
        <v>2654176.64</v>
      </c>
      <c r="F253" s="19">
        <f t="shared" si="69"/>
        <v>4091.8556533333335</v>
      </c>
      <c r="G253" s="19">
        <f t="shared" si="70"/>
        <v>3981.26496</v>
      </c>
      <c r="H253" s="18">
        <f t="shared" si="71"/>
        <v>-110.59069333333355</v>
      </c>
      <c r="I253" s="18">
        <f t="shared" si="72"/>
        <v>49102.26784</v>
      </c>
      <c r="J253" s="18">
        <f t="shared" si="72"/>
        <v>47775.179519999998</v>
      </c>
      <c r="K253" s="18">
        <f t="shared" si="73"/>
        <v>-1327.0883200000026</v>
      </c>
    </row>
    <row r="254" spans="1:11" x14ac:dyDescent="0.25">
      <c r="A254" s="2" t="s">
        <v>237</v>
      </c>
      <c r="B254" s="2">
        <v>134500</v>
      </c>
      <c r="C254" s="17">
        <v>2.7200000000000002E-2</v>
      </c>
      <c r="D254" s="17">
        <v>2.1100000000000001E-2</v>
      </c>
      <c r="E254" s="18">
        <v>1052246.1299999999</v>
      </c>
      <c r="F254" s="19">
        <f t="shared" si="69"/>
        <v>2385.0912279999998</v>
      </c>
      <c r="G254" s="19">
        <f t="shared" si="70"/>
        <v>1850.1994452500001</v>
      </c>
      <c r="H254" s="18">
        <f t="shared" si="71"/>
        <v>-534.89178274999972</v>
      </c>
      <c r="I254" s="18">
        <f t="shared" si="72"/>
        <v>28621.094735999999</v>
      </c>
      <c r="J254" s="18">
        <f t="shared" si="72"/>
        <v>22202.393343</v>
      </c>
      <c r="K254" s="18">
        <f t="shared" si="73"/>
        <v>-6418.7013929999994</v>
      </c>
    </row>
    <row r="255" spans="1:11" x14ac:dyDescent="0.25">
      <c r="A255" s="2" t="s">
        <v>238</v>
      </c>
      <c r="B255" s="2">
        <v>134500</v>
      </c>
      <c r="C255" s="17">
        <v>2.3100000000000002E-2</v>
      </c>
      <c r="D255" s="17">
        <v>2.2499999999999999E-2</v>
      </c>
      <c r="E255" s="18">
        <v>1140531.74</v>
      </c>
      <c r="F255" s="19">
        <f t="shared" si="69"/>
        <v>2195.5235995000003</v>
      </c>
      <c r="G255" s="19">
        <f t="shared" si="70"/>
        <v>2138.4970125</v>
      </c>
      <c r="H255" s="18">
        <f t="shared" si="71"/>
        <v>-57.026587000000291</v>
      </c>
      <c r="I255" s="18">
        <f t="shared" si="72"/>
        <v>26346.283194000003</v>
      </c>
      <c r="J255" s="18">
        <f t="shared" si="72"/>
        <v>25661.96415</v>
      </c>
      <c r="K255" s="18">
        <f t="shared" si="73"/>
        <v>-684.31904400000349</v>
      </c>
    </row>
    <row r="256" spans="1:11" x14ac:dyDescent="0.25">
      <c r="A256" s="2" t="s">
        <v>239</v>
      </c>
      <c r="B256" s="2">
        <v>134500</v>
      </c>
      <c r="C256" s="17">
        <v>0</v>
      </c>
      <c r="D256" s="17">
        <v>0</v>
      </c>
      <c r="E256" s="18">
        <v>0</v>
      </c>
      <c r="F256" s="19">
        <f t="shared" si="69"/>
        <v>0</v>
      </c>
      <c r="G256" s="19">
        <f t="shared" si="70"/>
        <v>0</v>
      </c>
      <c r="H256" s="18">
        <f t="shared" si="71"/>
        <v>0</v>
      </c>
      <c r="I256" s="18">
        <f t="shared" si="72"/>
        <v>0</v>
      </c>
      <c r="J256" s="18">
        <f t="shared" si="72"/>
        <v>0</v>
      </c>
      <c r="K256" s="18">
        <f t="shared" si="73"/>
        <v>0</v>
      </c>
    </row>
    <row r="257" spans="1:11" x14ac:dyDescent="0.25">
      <c r="A257" s="2" t="s">
        <v>240</v>
      </c>
      <c r="B257" s="2">
        <v>134500</v>
      </c>
      <c r="C257" s="17">
        <v>5.4799999999999995E-2</v>
      </c>
      <c r="D257" s="17">
        <v>5.4800000000000001E-2</v>
      </c>
      <c r="E257" s="18">
        <v>933613.6399999999</v>
      </c>
      <c r="F257" s="19">
        <f t="shared" si="69"/>
        <v>4263.5022893333326</v>
      </c>
      <c r="G257" s="19">
        <f t="shared" si="70"/>
        <v>4263.5022893333326</v>
      </c>
      <c r="H257" s="18">
        <f t="shared" si="71"/>
        <v>0</v>
      </c>
      <c r="I257" s="18">
        <f t="shared" si="72"/>
        <v>51162.027471999987</v>
      </c>
      <c r="J257" s="18">
        <f t="shared" si="72"/>
        <v>51162.027471999987</v>
      </c>
      <c r="K257" s="18">
        <f t="shared" si="73"/>
        <v>0</v>
      </c>
    </row>
    <row r="258" spans="1:11" x14ac:dyDescent="0.25">
      <c r="A258" s="2" t="s">
        <v>241</v>
      </c>
      <c r="B258" s="2">
        <v>134500</v>
      </c>
      <c r="C258" s="17">
        <v>1.14E-2</v>
      </c>
      <c r="D258" s="17">
        <v>1.4999999999999999E-2</v>
      </c>
      <c r="E258" s="18">
        <v>2866259.9899999998</v>
      </c>
      <c r="F258" s="19">
        <f t="shared" si="69"/>
        <v>2722.9469905000001</v>
      </c>
      <c r="G258" s="19">
        <f t="shared" si="70"/>
        <v>3582.8249874999997</v>
      </c>
      <c r="H258" s="18">
        <f t="shared" si="71"/>
        <v>859.8779969999996</v>
      </c>
      <c r="I258" s="18">
        <f t="shared" si="72"/>
        <v>32675.363885999999</v>
      </c>
      <c r="J258" s="18">
        <f t="shared" si="72"/>
        <v>42993.899849999994</v>
      </c>
      <c r="K258" s="18">
        <f t="shared" si="73"/>
        <v>10318.535963999995</v>
      </c>
    </row>
    <row r="259" spans="1:11" x14ac:dyDescent="0.25">
      <c r="A259" s="2" t="s">
        <v>242</v>
      </c>
      <c r="B259" s="2">
        <v>134500</v>
      </c>
      <c r="C259" s="17">
        <v>2.76E-2</v>
      </c>
      <c r="D259" s="17">
        <v>2.7799999999999998E-2</v>
      </c>
      <c r="E259" s="18">
        <v>6625665.4299999997</v>
      </c>
      <c r="F259" s="19">
        <f t="shared" si="69"/>
        <v>15239.030488999999</v>
      </c>
      <c r="G259" s="19">
        <f t="shared" si="70"/>
        <v>15349.458246166665</v>
      </c>
      <c r="H259" s="18">
        <f t="shared" si="71"/>
        <v>110.4277571666662</v>
      </c>
      <c r="I259" s="18">
        <f t="shared" si="72"/>
        <v>182868.36586799999</v>
      </c>
      <c r="J259" s="18">
        <f t="shared" si="72"/>
        <v>184193.49895399998</v>
      </c>
      <c r="K259" s="18">
        <f t="shared" si="73"/>
        <v>1325.1330859999871</v>
      </c>
    </row>
    <row r="260" spans="1:11" x14ac:dyDescent="0.25">
      <c r="A260" s="2" t="s">
        <v>243</v>
      </c>
      <c r="B260" s="2">
        <v>134500</v>
      </c>
      <c r="C260" s="17">
        <v>2.4799999999999999E-2</v>
      </c>
      <c r="D260" s="17">
        <v>2.4799999999999999E-2</v>
      </c>
      <c r="E260" s="18">
        <v>800625.37000000011</v>
      </c>
      <c r="F260" s="19">
        <f t="shared" si="69"/>
        <v>1654.625764666667</v>
      </c>
      <c r="G260" s="19">
        <f t="shared" si="70"/>
        <v>1654.625764666667</v>
      </c>
      <c r="H260" s="18">
        <f t="shared" si="71"/>
        <v>0</v>
      </c>
      <c r="I260" s="18">
        <f t="shared" si="72"/>
        <v>19855.509176000003</v>
      </c>
      <c r="J260" s="18">
        <f t="shared" si="72"/>
        <v>19855.509176000003</v>
      </c>
      <c r="K260" s="18">
        <f t="shared" si="73"/>
        <v>0</v>
      </c>
    </row>
    <row r="261" spans="1:11" x14ac:dyDescent="0.25">
      <c r="A261" s="2" t="s">
        <v>244</v>
      </c>
      <c r="B261" s="2">
        <v>134500</v>
      </c>
      <c r="C261" s="17">
        <v>2.24E-2</v>
      </c>
      <c r="D261" s="17">
        <v>2.29E-2</v>
      </c>
      <c r="E261" s="18">
        <v>1709376.03</v>
      </c>
      <c r="F261" s="19">
        <f t="shared" si="69"/>
        <v>3190.8352560000003</v>
      </c>
      <c r="G261" s="19">
        <f t="shared" si="70"/>
        <v>3262.0592572500004</v>
      </c>
      <c r="H261" s="18">
        <f t="shared" si="71"/>
        <v>71.224001250000128</v>
      </c>
      <c r="I261" s="18">
        <f t="shared" si="72"/>
        <v>38290.023072000004</v>
      </c>
      <c r="J261" s="18">
        <f t="shared" si="72"/>
        <v>39144.711087000003</v>
      </c>
      <c r="K261" s="18">
        <f t="shared" si="73"/>
        <v>854.68801499999972</v>
      </c>
    </row>
    <row r="262" spans="1:11" x14ac:dyDescent="0.25">
      <c r="A262" s="2" t="s">
        <v>245</v>
      </c>
      <c r="B262" s="2">
        <v>134500</v>
      </c>
      <c r="C262" s="17">
        <v>2.2700000000000001E-2</v>
      </c>
      <c r="D262" s="17">
        <v>2.2800000000000001E-2</v>
      </c>
      <c r="E262" s="18">
        <v>2168768.83</v>
      </c>
      <c r="F262" s="19">
        <f t="shared" si="69"/>
        <v>4102.587703416667</v>
      </c>
      <c r="G262" s="19">
        <f t="shared" si="70"/>
        <v>4120.6607770000001</v>
      </c>
      <c r="H262" s="18">
        <f t="shared" si="71"/>
        <v>18.073073583333098</v>
      </c>
      <c r="I262" s="18">
        <f t="shared" si="72"/>
        <v>49231.052441000007</v>
      </c>
      <c r="J262" s="18">
        <f t="shared" si="72"/>
        <v>49447.929323999997</v>
      </c>
      <c r="K262" s="18">
        <f t="shared" si="73"/>
        <v>216.8768829999899</v>
      </c>
    </row>
    <row r="263" spans="1:11" x14ac:dyDescent="0.25">
      <c r="A263" s="2" t="s">
        <v>246</v>
      </c>
      <c r="B263" s="2">
        <v>134500</v>
      </c>
      <c r="C263" s="17">
        <v>2.1500000000000002E-2</v>
      </c>
      <c r="D263" s="17">
        <v>2.1700000000000001E-2</v>
      </c>
      <c r="E263" s="18">
        <v>1943746.28</v>
      </c>
      <c r="F263" s="19">
        <f t="shared" si="69"/>
        <v>3482.5454183333336</v>
      </c>
      <c r="G263" s="19">
        <f t="shared" si="70"/>
        <v>3514.9411896666666</v>
      </c>
      <c r="H263" s="18">
        <f t="shared" si="71"/>
        <v>32.395771333332959</v>
      </c>
      <c r="I263" s="18">
        <f t="shared" si="72"/>
        <v>41790.545020000005</v>
      </c>
      <c r="J263" s="18">
        <f t="shared" si="72"/>
        <v>42179.294276000001</v>
      </c>
      <c r="K263" s="18">
        <f t="shared" si="73"/>
        <v>388.74925599999551</v>
      </c>
    </row>
    <row r="264" spans="1:11" x14ac:dyDescent="0.25">
      <c r="A264" s="2" t="s">
        <v>247</v>
      </c>
      <c r="B264" s="2">
        <v>134500</v>
      </c>
      <c r="C264" s="17">
        <v>2.0199999999999999E-2</v>
      </c>
      <c r="D264" s="17">
        <v>2.06E-2</v>
      </c>
      <c r="E264" s="18">
        <v>1898268.01</v>
      </c>
      <c r="F264" s="19">
        <f t="shared" si="69"/>
        <v>3195.4178168333333</v>
      </c>
      <c r="G264" s="19">
        <f t="shared" si="70"/>
        <v>3258.6934171666667</v>
      </c>
      <c r="H264" s="18">
        <f t="shared" si="71"/>
        <v>63.275600333333387</v>
      </c>
      <c r="I264" s="18">
        <f t="shared" si="72"/>
        <v>38345.013802000001</v>
      </c>
      <c r="J264" s="18">
        <f t="shared" si="72"/>
        <v>39104.321005999998</v>
      </c>
      <c r="K264" s="18">
        <f t="shared" si="73"/>
        <v>759.307203999997</v>
      </c>
    </row>
    <row r="265" spans="1:11" x14ac:dyDescent="0.25">
      <c r="A265" s="2" t="s">
        <v>248</v>
      </c>
      <c r="B265" s="2">
        <v>134500</v>
      </c>
      <c r="C265" s="17">
        <v>0</v>
      </c>
      <c r="D265" s="17">
        <v>0</v>
      </c>
      <c r="E265" s="18">
        <v>0</v>
      </c>
      <c r="F265" s="19">
        <f t="shared" si="69"/>
        <v>0</v>
      </c>
      <c r="G265" s="19">
        <f t="shared" si="70"/>
        <v>0</v>
      </c>
      <c r="H265" s="18">
        <f t="shared" si="71"/>
        <v>0</v>
      </c>
      <c r="I265" s="18">
        <f t="shared" si="72"/>
        <v>0</v>
      </c>
      <c r="J265" s="18">
        <f t="shared" si="72"/>
        <v>0</v>
      </c>
      <c r="K265" s="18">
        <f t="shared" si="73"/>
        <v>0</v>
      </c>
    </row>
    <row r="266" spans="1:11" x14ac:dyDescent="0.25">
      <c r="A266" s="7" t="s">
        <v>133</v>
      </c>
      <c r="C266" s="17"/>
      <c r="D266" s="17"/>
      <c r="E266" s="20">
        <f>SUBTOTAL(9,E251:E265)</f>
        <v>32154289.670000006</v>
      </c>
      <c r="F266" s="20">
        <f t="shared" ref="F266:K266" si="74">SUBTOTAL(9,F251:F265)</f>
        <v>64987.862781416668</v>
      </c>
      <c r="G266" s="20">
        <f t="shared" si="74"/>
        <v>65998.028691</v>
      </c>
      <c r="H266" s="20">
        <f t="shared" si="74"/>
        <v>1010.165909583329</v>
      </c>
      <c r="I266" s="20">
        <f t="shared" si="74"/>
        <v>779854.35337700008</v>
      </c>
      <c r="J266" s="20">
        <f t="shared" si="74"/>
        <v>791976.34429200005</v>
      </c>
      <c r="K266" s="20">
        <f t="shared" si="74"/>
        <v>12121.990914999911</v>
      </c>
    </row>
    <row r="267" spans="1:11" x14ac:dyDescent="0.25">
      <c r="C267" s="17"/>
      <c r="D267" s="17"/>
      <c r="E267" s="18"/>
      <c r="F267" s="19"/>
      <c r="G267" s="19"/>
      <c r="H267" s="18"/>
      <c r="I267" s="18"/>
      <c r="J267" s="18"/>
      <c r="K267" s="18"/>
    </row>
    <row r="268" spans="1:11" x14ac:dyDescent="0.25">
      <c r="A268" s="7" t="s">
        <v>134</v>
      </c>
      <c r="C268" s="17"/>
      <c r="D268" s="17"/>
      <c r="E268" s="18"/>
      <c r="F268" s="19"/>
      <c r="G268" s="19"/>
      <c r="H268" s="18"/>
      <c r="I268" s="18"/>
      <c r="J268" s="18"/>
      <c r="K268" s="18"/>
    </row>
    <row r="269" spans="1:11" x14ac:dyDescent="0.25">
      <c r="A269" s="2" t="s">
        <v>249</v>
      </c>
      <c r="B269" s="2">
        <v>134600</v>
      </c>
      <c r="C269" s="17">
        <v>2.8900000000000002E-2</v>
      </c>
      <c r="D269" s="17">
        <v>2.92E-2</v>
      </c>
      <c r="E269" s="18">
        <v>1257350.3699999999</v>
      </c>
      <c r="F269" s="19">
        <f t="shared" ref="F269:F281" si="75">E269*C269/12</f>
        <v>3028.1188077499996</v>
      </c>
      <c r="G269" s="19">
        <f t="shared" ref="G269:G281" si="76">+E269*D269/12</f>
        <v>3059.5525670000002</v>
      </c>
      <c r="H269" s="18">
        <f t="shared" ref="H269:H281" si="77">+G269-F269</f>
        <v>31.433759250000548</v>
      </c>
      <c r="I269" s="18">
        <f t="shared" ref="I269:J281" si="78">+F269*12</f>
        <v>36337.425692999997</v>
      </c>
      <c r="J269" s="18">
        <f t="shared" si="78"/>
        <v>36714.630804</v>
      </c>
      <c r="K269" s="18">
        <f t="shared" ref="K269:K281" si="79">+J269-I269</f>
        <v>377.20511100000294</v>
      </c>
    </row>
    <row r="270" spans="1:11" x14ac:dyDescent="0.25">
      <c r="A270" s="2" t="s">
        <v>250</v>
      </c>
      <c r="B270" s="2">
        <v>134600</v>
      </c>
      <c r="C270" s="17">
        <v>1.8200000000000001E-2</v>
      </c>
      <c r="D270" s="17">
        <v>1.7299999999999999E-2</v>
      </c>
      <c r="E270" s="18">
        <v>2399250.0100000002</v>
      </c>
      <c r="F270" s="19">
        <f t="shared" si="75"/>
        <v>3638.8625151666674</v>
      </c>
      <c r="G270" s="19">
        <f t="shared" si="76"/>
        <v>3458.9187644166668</v>
      </c>
      <c r="H270" s="18">
        <f t="shared" si="77"/>
        <v>-179.94375075000062</v>
      </c>
      <c r="I270" s="18">
        <f t="shared" si="78"/>
        <v>43666.350182000009</v>
      </c>
      <c r="J270" s="18">
        <f t="shared" si="78"/>
        <v>41507.025173000002</v>
      </c>
      <c r="K270" s="18">
        <f t="shared" si="79"/>
        <v>-2159.3250090000074</v>
      </c>
    </row>
    <row r="271" spans="1:11" x14ac:dyDescent="0.25">
      <c r="A271" s="2" t="s">
        <v>251</v>
      </c>
      <c r="B271" s="2">
        <v>134600</v>
      </c>
      <c r="C271" s="17">
        <v>4.3400000000000001E-2</v>
      </c>
      <c r="D271" s="17">
        <v>3.3500000000000002E-2</v>
      </c>
      <c r="E271" s="18">
        <v>52331.39</v>
      </c>
      <c r="F271" s="19">
        <f t="shared" si="75"/>
        <v>189.26519383333334</v>
      </c>
      <c r="G271" s="19">
        <f t="shared" si="76"/>
        <v>146.09179708333335</v>
      </c>
      <c r="H271" s="18">
        <f t="shared" si="77"/>
        <v>-43.173396749999995</v>
      </c>
      <c r="I271" s="18">
        <f t="shared" si="78"/>
        <v>2271.1823260000001</v>
      </c>
      <c r="J271" s="18">
        <f t="shared" si="78"/>
        <v>1753.1015650000002</v>
      </c>
      <c r="K271" s="18">
        <f t="shared" si="79"/>
        <v>-518.08076099999994</v>
      </c>
    </row>
    <row r="272" spans="1:11" x14ac:dyDescent="0.25">
      <c r="A272" s="2" t="s">
        <v>252</v>
      </c>
      <c r="B272" s="2">
        <v>134600</v>
      </c>
      <c r="C272" s="17">
        <v>1.67E-2</v>
      </c>
      <c r="D272" s="17">
        <v>2.3199999999999998E-2</v>
      </c>
      <c r="E272" s="18">
        <v>23047.78</v>
      </c>
      <c r="F272" s="19">
        <f t="shared" si="75"/>
        <v>32.074827166666665</v>
      </c>
      <c r="G272" s="19">
        <f t="shared" si="76"/>
        <v>44.559041333333333</v>
      </c>
      <c r="H272" s="18">
        <f t="shared" si="77"/>
        <v>12.484214166666668</v>
      </c>
      <c r="I272" s="18">
        <f t="shared" si="78"/>
        <v>384.89792599999998</v>
      </c>
      <c r="J272" s="18">
        <f t="shared" si="78"/>
        <v>534.70849599999997</v>
      </c>
      <c r="K272" s="18">
        <f t="shared" si="79"/>
        <v>149.81056999999998</v>
      </c>
    </row>
    <row r="273" spans="1:11" x14ac:dyDescent="0.25">
      <c r="A273" s="2" t="s">
        <v>253</v>
      </c>
      <c r="B273" s="2">
        <v>134600</v>
      </c>
      <c r="C273" s="17">
        <v>0</v>
      </c>
      <c r="D273" s="17">
        <v>0</v>
      </c>
      <c r="E273" s="18">
        <v>0</v>
      </c>
      <c r="F273" s="19">
        <f t="shared" si="75"/>
        <v>0</v>
      </c>
      <c r="G273" s="19">
        <f t="shared" si="76"/>
        <v>0</v>
      </c>
      <c r="H273" s="18">
        <f t="shared" si="77"/>
        <v>0</v>
      </c>
      <c r="I273" s="18">
        <f t="shared" si="78"/>
        <v>0</v>
      </c>
      <c r="J273" s="18">
        <f t="shared" si="78"/>
        <v>0</v>
      </c>
      <c r="K273" s="18">
        <f t="shared" si="79"/>
        <v>0</v>
      </c>
    </row>
    <row r="274" spans="1:11" x14ac:dyDescent="0.25">
      <c r="A274" s="2" t="s">
        <v>254</v>
      </c>
      <c r="B274" s="2">
        <v>134600</v>
      </c>
      <c r="C274" s="17">
        <v>0.19040000000000001</v>
      </c>
      <c r="D274" s="17">
        <v>0.19040000000000001</v>
      </c>
      <c r="E274" s="18">
        <v>15721.81</v>
      </c>
      <c r="F274" s="19">
        <f t="shared" si="75"/>
        <v>249.45271866666667</v>
      </c>
      <c r="G274" s="19">
        <f t="shared" si="76"/>
        <v>249.45271866666667</v>
      </c>
      <c r="H274" s="18">
        <f t="shared" si="77"/>
        <v>0</v>
      </c>
      <c r="I274" s="18">
        <f t="shared" si="78"/>
        <v>2993.432624</v>
      </c>
      <c r="J274" s="18">
        <f t="shared" si="78"/>
        <v>2993.432624</v>
      </c>
      <c r="K274" s="18">
        <f t="shared" si="79"/>
        <v>0</v>
      </c>
    </row>
    <row r="275" spans="1:11" x14ac:dyDescent="0.25">
      <c r="A275" s="2" t="s">
        <v>255</v>
      </c>
      <c r="B275" s="2">
        <v>134600</v>
      </c>
      <c r="C275" s="17">
        <v>1.9900000000000001E-2</v>
      </c>
      <c r="D275" s="17">
        <v>1.9900000000000001E-2</v>
      </c>
      <c r="E275" s="18">
        <v>1350249.6800000002</v>
      </c>
      <c r="F275" s="19">
        <f t="shared" si="75"/>
        <v>2239.164052666667</v>
      </c>
      <c r="G275" s="19">
        <f t="shared" si="76"/>
        <v>2239.164052666667</v>
      </c>
      <c r="H275" s="18">
        <f t="shared" si="77"/>
        <v>0</v>
      </c>
      <c r="I275" s="18">
        <f t="shared" si="78"/>
        <v>26869.968632000004</v>
      </c>
      <c r="J275" s="18">
        <f t="shared" si="78"/>
        <v>26869.968632000004</v>
      </c>
      <c r="K275" s="18">
        <f t="shared" si="79"/>
        <v>0</v>
      </c>
    </row>
    <row r="276" spans="1:11" x14ac:dyDescent="0.25">
      <c r="A276" s="2" t="s">
        <v>256</v>
      </c>
      <c r="B276" s="2">
        <v>134600</v>
      </c>
      <c r="C276" s="17">
        <v>2.4299999999999999E-2</v>
      </c>
      <c r="D276" s="17">
        <v>2.41E-2</v>
      </c>
      <c r="E276" s="18">
        <v>25332.910000000003</v>
      </c>
      <c r="F276" s="19">
        <f t="shared" si="75"/>
        <v>51.299142750000009</v>
      </c>
      <c r="G276" s="19">
        <f t="shared" si="76"/>
        <v>50.876927583333334</v>
      </c>
      <c r="H276" s="18">
        <f t="shared" si="77"/>
        <v>-0.42221516666667469</v>
      </c>
      <c r="I276" s="18">
        <f t="shared" si="78"/>
        <v>615.58971300000007</v>
      </c>
      <c r="J276" s="18">
        <f t="shared" si="78"/>
        <v>610.52313100000003</v>
      </c>
      <c r="K276" s="18">
        <f t="shared" si="79"/>
        <v>-5.0665820000000394</v>
      </c>
    </row>
    <row r="277" spans="1:11" x14ac:dyDescent="0.25">
      <c r="A277" s="2" t="s">
        <v>257</v>
      </c>
      <c r="B277" s="2">
        <v>134600</v>
      </c>
      <c r="C277" s="17">
        <v>5.3400000000000003E-2</v>
      </c>
      <c r="D277" s="17">
        <v>5.3800000000000001E-2</v>
      </c>
      <c r="E277" s="18">
        <v>151791.82</v>
      </c>
      <c r="F277" s="19">
        <f t="shared" si="75"/>
        <v>675.47359900000004</v>
      </c>
      <c r="G277" s="19">
        <f t="shared" si="76"/>
        <v>680.53332633333332</v>
      </c>
      <c r="H277" s="18">
        <f t="shared" si="77"/>
        <v>5.0597273333332851</v>
      </c>
      <c r="I277" s="18">
        <f t="shared" si="78"/>
        <v>8105.6831880000009</v>
      </c>
      <c r="J277" s="18">
        <f t="shared" si="78"/>
        <v>8166.3999160000003</v>
      </c>
      <c r="K277" s="18">
        <f t="shared" si="79"/>
        <v>60.716727999999421</v>
      </c>
    </row>
    <row r="278" spans="1:11" x14ac:dyDescent="0.25">
      <c r="A278" s="2" t="s">
        <v>258</v>
      </c>
      <c r="B278" s="2">
        <v>134600</v>
      </c>
      <c r="C278" s="17">
        <v>4.2099999999999999E-2</v>
      </c>
      <c r="D278" s="17">
        <v>4.24E-2</v>
      </c>
      <c r="E278" s="18">
        <v>17966.21</v>
      </c>
      <c r="F278" s="19">
        <f t="shared" si="75"/>
        <v>63.031453416666665</v>
      </c>
      <c r="G278" s="19">
        <f t="shared" si="76"/>
        <v>63.480608666666662</v>
      </c>
      <c r="H278" s="18">
        <f t="shared" si="77"/>
        <v>0.4491552499999969</v>
      </c>
      <c r="I278" s="18">
        <f t="shared" si="78"/>
        <v>756.37744099999998</v>
      </c>
      <c r="J278" s="18">
        <f t="shared" si="78"/>
        <v>761.76730399999997</v>
      </c>
      <c r="K278" s="18">
        <f t="shared" si="79"/>
        <v>5.3898629999999912</v>
      </c>
    </row>
    <row r="279" spans="1:11" x14ac:dyDescent="0.25">
      <c r="A279" s="2" t="s">
        <v>259</v>
      </c>
      <c r="B279" s="2">
        <v>134600</v>
      </c>
      <c r="C279" s="17">
        <v>4.2800000000000005E-2</v>
      </c>
      <c r="D279" s="17">
        <v>4.2999999999999997E-2</v>
      </c>
      <c r="E279" s="18">
        <v>19299.54</v>
      </c>
      <c r="F279" s="19">
        <f t="shared" si="75"/>
        <v>68.835026000000013</v>
      </c>
      <c r="G279" s="19">
        <f t="shared" si="76"/>
        <v>69.156684999999996</v>
      </c>
      <c r="H279" s="18">
        <f t="shared" si="77"/>
        <v>0.3216589999999826</v>
      </c>
      <c r="I279" s="18">
        <f t="shared" si="78"/>
        <v>826.0203120000001</v>
      </c>
      <c r="J279" s="18">
        <f t="shared" si="78"/>
        <v>829.88022000000001</v>
      </c>
      <c r="K279" s="18">
        <f t="shared" si="79"/>
        <v>3.8599079999999049</v>
      </c>
    </row>
    <row r="280" spans="1:11" x14ac:dyDescent="0.25">
      <c r="A280" s="2" t="s">
        <v>260</v>
      </c>
      <c r="B280" s="2">
        <v>134600</v>
      </c>
      <c r="C280" s="17">
        <v>2.0500000000000001E-2</v>
      </c>
      <c r="D280" s="17">
        <v>0.02</v>
      </c>
      <c r="E280" s="18">
        <v>5328.44</v>
      </c>
      <c r="F280" s="19">
        <f t="shared" si="75"/>
        <v>9.1027516666666664</v>
      </c>
      <c r="G280" s="19">
        <f t="shared" si="76"/>
        <v>8.8807333333333336</v>
      </c>
      <c r="H280" s="18">
        <f t="shared" si="77"/>
        <v>-0.22201833333333276</v>
      </c>
      <c r="I280" s="18">
        <f t="shared" si="78"/>
        <v>109.23302</v>
      </c>
      <c r="J280" s="18">
        <f t="shared" si="78"/>
        <v>106.56880000000001</v>
      </c>
      <c r="K280" s="18">
        <f t="shared" si="79"/>
        <v>-2.664219999999986</v>
      </c>
    </row>
    <row r="281" spans="1:11" x14ac:dyDescent="0.25">
      <c r="A281" s="2" t="s">
        <v>261</v>
      </c>
      <c r="B281" s="2">
        <v>134600</v>
      </c>
      <c r="C281" s="17">
        <v>0</v>
      </c>
      <c r="D281" s="17">
        <v>0</v>
      </c>
      <c r="E281" s="18">
        <v>0</v>
      </c>
      <c r="F281" s="19">
        <f t="shared" si="75"/>
        <v>0</v>
      </c>
      <c r="G281" s="19">
        <f t="shared" si="76"/>
        <v>0</v>
      </c>
      <c r="H281" s="18">
        <f t="shared" si="77"/>
        <v>0</v>
      </c>
      <c r="I281" s="18">
        <f t="shared" si="78"/>
        <v>0</v>
      </c>
      <c r="J281" s="18">
        <f t="shared" si="78"/>
        <v>0</v>
      </c>
      <c r="K281" s="18">
        <f t="shared" si="79"/>
        <v>0</v>
      </c>
    </row>
    <row r="282" spans="1:11" x14ac:dyDescent="0.25">
      <c r="A282" s="7" t="s">
        <v>262</v>
      </c>
      <c r="C282" s="17"/>
      <c r="D282" s="17"/>
      <c r="E282" s="20">
        <f>SUBTOTAL(9,E269:E281)</f>
        <v>5317669.9600000009</v>
      </c>
      <c r="F282" s="20">
        <f t="shared" ref="F282:K282" si="80">SUBTOTAL(9,F269:F281)</f>
        <v>10244.680088083334</v>
      </c>
      <c r="G282" s="20">
        <f t="shared" si="80"/>
        <v>10070.667222083333</v>
      </c>
      <c r="H282" s="20">
        <f t="shared" si="80"/>
        <v>-174.01286600000012</v>
      </c>
      <c r="I282" s="20">
        <f t="shared" si="80"/>
        <v>122936.16105699999</v>
      </c>
      <c r="J282" s="20">
        <f t="shared" si="80"/>
        <v>120848.00666499999</v>
      </c>
      <c r="K282" s="20">
        <f t="shared" si="80"/>
        <v>-2088.1543920000054</v>
      </c>
    </row>
    <row r="283" spans="1:11" x14ac:dyDescent="0.25">
      <c r="C283" s="17"/>
      <c r="D283" s="17"/>
      <c r="E283" s="23"/>
      <c r="F283" s="23"/>
      <c r="G283" s="23"/>
      <c r="H283" s="23"/>
      <c r="I283" s="23"/>
      <c r="J283" s="23"/>
      <c r="K283" s="23"/>
    </row>
    <row r="284" spans="1:11" x14ac:dyDescent="0.25">
      <c r="A284" s="7" t="s">
        <v>263</v>
      </c>
      <c r="C284" s="17"/>
      <c r="D284" s="17"/>
      <c r="E284" s="22">
        <f>SUBTOTAL(9,E173:E282)</f>
        <v>417195364.04999989</v>
      </c>
      <c r="F284" s="22">
        <f t="shared" ref="F284:K284" si="81">SUBTOTAL(9,F173:F282)</f>
        <v>1042332.5389666669</v>
      </c>
      <c r="G284" s="22">
        <f t="shared" si="81"/>
        <v>1005832.2133430837</v>
      </c>
      <c r="H284" s="22">
        <f t="shared" si="81"/>
        <v>-36500.325623583369</v>
      </c>
      <c r="I284" s="22">
        <f t="shared" si="81"/>
        <v>12507990.467600001</v>
      </c>
      <c r="J284" s="22">
        <f t="shared" si="81"/>
        <v>12069986.560116999</v>
      </c>
      <c r="K284" s="22">
        <f t="shared" si="81"/>
        <v>-438003.90748300037</v>
      </c>
    </row>
    <row r="285" spans="1:11" x14ac:dyDescent="0.25">
      <c r="C285" s="17"/>
      <c r="D285" s="17"/>
      <c r="E285" s="18"/>
      <c r="F285" s="19"/>
      <c r="G285" s="19"/>
      <c r="H285" s="18"/>
      <c r="I285" s="18"/>
      <c r="J285" s="18"/>
      <c r="K285" s="18"/>
    </row>
    <row r="286" spans="1:11" x14ac:dyDescent="0.25">
      <c r="C286" s="17"/>
      <c r="D286" s="17"/>
      <c r="E286" s="18"/>
      <c r="F286" s="19"/>
      <c r="G286" s="19"/>
      <c r="H286" s="18"/>
      <c r="I286" s="18"/>
      <c r="J286" s="18"/>
      <c r="K286" s="18"/>
    </row>
    <row r="287" spans="1:11" x14ac:dyDescent="0.25">
      <c r="A287" s="7" t="s">
        <v>264</v>
      </c>
      <c r="C287" s="17"/>
      <c r="D287" s="17"/>
      <c r="E287" s="18"/>
      <c r="F287" s="19"/>
      <c r="G287" s="19"/>
      <c r="H287" s="18"/>
      <c r="I287" s="18"/>
      <c r="J287" s="18"/>
      <c r="K287" s="18"/>
    </row>
    <row r="288" spans="1:11" x14ac:dyDescent="0.25">
      <c r="A288" s="7"/>
      <c r="C288" s="17"/>
      <c r="D288" s="17"/>
      <c r="E288" s="18"/>
      <c r="F288" s="19"/>
      <c r="G288" s="19"/>
      <c r="H288" s="18"/>
      <c r="I288" s="18"/>
      <c r="J288" s="18"/>
      <c r="K288" s="18"/>
    </row>
    <row r="289" spans="1:11" x14ac:dyDescent="0.25">
      <c r="A289" s="7" t="s">
        <v>17</v>
      </c>
      <c r="C289" s="17"/>
      <c r="D289" s="17"/>
      <c r="E289" s="18"/>
      <c r="F289" s="19"/>
      <c r="G289" s="19"/>
      <c r="H289" s="18"/>
      <c r="I289" s="18"/>
      <c r="J289" s="18"/>
      <c r="K289" s="18"/>
    </row>
    <row r="290" spans="1:11" x14ac:dyDescent="0.25">
      <c r="A290" s="2" t="s">
        <v>265</v>
      </c>
      <c r="B290" s="2">
        <v>134100</v>
      </c>
      <c r="C290" s="17">
        <v>4.3700000000000003E-2</v>
      </c>
      <c r="D290" s="17">
        <v>4.2500000000000003E-2</v>
      </c>
      <c r="E290" s="18">
        <v>923945.85</v>
      </c>
      <c r="F290" s="19">
        <f>E290*C290/12</f>
        <v>3364.7028037500004</v>
      </c>
      <c r="G290" s="19">
        <f>+E290*D290/12</f>
        <v>3272.3082187500004</v>
      </c>
      <c r="H290" s="18">
        <f>+G290-F290</f>
        <v>-92.394585000000006</v>
      </c>
      <c r="I290" s="18">
        <f t="shared" ref="I290:J292" si="82">+F290*12</f>
        <v>40376.433645000005</v>
      </c>
      <c r="J290" s="18">
        <f t="shared" si="82"/>
        <v>39267.698625000005</v>
      </c>
      <c r="K290" s="18">
        <f>+J290-I290</f>
        <v>-1108.7350200000001</v>
      </c>
    </row>
    <row r="291" spans="1:11" x14ac:dyDescent="0.25">
      <c r="A291" s="2" t="s">
        <v>266</v>
      </c>
      <c r="B291" s="2">
        <v>134100</v>
      </c>
      <c r="C291" s="17">
        <v>4.3499999999999997E-2</v>
      </c>
      <c r="D291" s="17">
        <v>4.2500000000000003E-2</v>
      </c>
      <c r="E291" s="18">
        <v>629097.75</v>
      </c>
      <c r="F291" s="19">
        <f>E291*C291/12</f>
        <v>2280.4793437499998</v>
      </c>
      <c r="G291" s="19">
        <f>+E291*D291/12</f>
        <v>2228.0545312500003</v>
      </c>
      <c r="H291" s="18">
        <f>+G291-F291</f>
        <v>-52.424812499999462</v>
      </c>
      <c r="I291" s="18">
        <f t="shared" si="82"/>
        <v>27365.752124999999</v>
      </c>
      <c r="J291" s="18">
        <f t="shared" si="82"/>
        <v>26736.654375000006</v>
      </c>
      <c r="K291" s="18">
        <f>+J291-I291</f>
        <v>-629.09774999999354</v>
      </c>
    </row>
    <row r="292" spans="1:11" x14ac:dyDescent="0.25">
      <c r="A292" s="2" t="s">
        <v>267</v>
      </c>
      <c r="B292" s="2">
        <v>134100</v>
      </c>
      <c r="C292" s="17">
        <v>4.4200000000000003E-2</v>
      </c>
      <c r="D292" s="17">
        <v>4.3299999999999998E-2</v>
      </c>
      <c r="E292" s="18">
        <v>14625.1</v>
      </c>
      <c r="F292" s="19">
        <f>E292*C292/12</f>
        <v>53.86911833333334</v>
      </c>
      <c r="G292" s="19">
        <f>+E292*D292/12</f>
        <v>52.772235833333333</v>
      </c>
      <c r="H292" s="18">
        <f>+G292-F292</f>
        <v>-1.0968825000000066</v>
      </c>
      <c r="I292" s="18">
        <f t="shared" si="82"/>
        <v>646.42942000000005</v>
      </c>
      <c r="J292" s="18">
        <f t="shared" si="82"/>
        <v>633.26683000000003</v>
      </c>
      <c r="K292" s="18">
        <f>+J292-I292</f>
        <v>-13.162590000000023</v>
      </c>
    </row>
    <row r="293" spans="1:11" x14ac:dyDescent="0.25">
      <c r="A293" s="7" t="s">
        <v>176</v>
      </c>
      <c r="C293" s="17"/>
      <c r="D293" s="17"/>
      <c r="E293" s="20">
        <f>SUBTOTAL(9,E290:E292)</f>
        <v>1567668.7000000002</v>
      </c>
      <c r="F293" s="20">
        <f t="shared" ref="F293:K293" si="83">SUBTOTAL(9,F290:F292)</f>
        <v>5699.0512658333328</v>
      </c>
      <c r="G293" s="20">
        <f t="shared" si="83"/>
        <v>5553.1349858333333</v>
      </c>
      <c r="H293" s="20">
        <f t="shared" si="83"/>
        <v>-145.91627999999946</v>
      </c>
      <c r="I293" s="20">
        <f t="shared" si="83"/>
        <v>68388.615190000011</v>
      </c>
      <c r="J293" s="20">
        <f t="shared" si="83"/>
        <v>66637.619829999996</v>
      </c>
      <c r="K293" s="20">
        <f t="shared" si="83"/>
        <v>-1750.9953599999935</v>
      </c>
    </row>
    <row r="294" spans="1:11" x14ac:dyDescent="0.25">
      <c r="C294" s="17"/>
      <c r="D294" s="17"/>
      <c r="E294" s="18"/>
      <c r="F294" s="19"/>
      <c r="G294" s="19"/>
      <c r="H294" s="18"/>
      <c r="I294" s="18"/>
      <c r="J294" s="18"/>
      <c r="K294" s="18"/>
    </row>
    <row r="295" spans="1:11" x14ac:dyDescent="0.25">
      <c r="A295" s="7" t="s">
        <v>217</v>
      </c>
      <c r="C295" s="17"/>
      <c r="D295" s="17"/>
      <c r="E295" s="18"/>
      <c r="F295" s="19"/>
      <c r="G295" s="19"/>
      <c r="H295" s="18"/>
      <c r="I295" s="18"/>
      <c r="J295" s="18"/>
      <c r="K295" s="18"/>
    </row>
    <row r="296" spans="1:11" x14ac:dyDescent="0.25">
      <c r="A296" s="2" t="s">
        <v>268</v>
      </c>
      <c r="B296" s="2">
        <v>134400</v>
      </c>
      <c r="C296" s="17">
        <v>8.5000000000000006E-3</v>
      </c>
      <c r="D296" s="17">
        <v>3.7400000000000003E-2</v>
      </c>
      <c r="E296" s="18">
        <v>57651.55</v>
      </c>
      <c r="F296" s="19">
        <f t="shared" ref="F296:F302" si="84">E296*C296/12</f>
        <v>40.83651458333334</v>
      </c>
      <c r="G296" s="19">
        <f t="shared" ref="G296:G302" si="85">+E296*D296/12</f>
        <v>179.6806641666667</v>
      </c>
      <c r="H296" s="18">
        <f t="shared" ref="H296:H302" si="86">+G296-F296</f>
        <v>138.84414958333338</v>
      </c>
      <c r="I296" s="18">
        <f t="shared" ref="I296:J302" si="87">+F296*12</f>
        <v>490.03817500000008</v>
      </c>
      <c r="J296" s="18">
        <f t="shared" si="87"/>
        <v>2156.1679700000004</v>
      </c>
      <c r="K296" s="18">
        <f t="shared" ref="K296:K302" si="88">+J296-I296</f>
        <v>1666.1297950000003</v>
      </c>
    </row>
    <row r="297" spans="1:11" x14ac:dyDescent="0.25">
      <c r="A297" s="2" t="s">
        <v>269</v>
      </c>
      <c r="B297" s="2">
        <v>134400</v>
      </c>
      <c r="C297" s="17">
        <v>4.7500000000000001E-2</v>
      </c>
      <c r="D297" s="17">
        <v>4.6100000000000002E-2</v>
      </c>
      <c r="E297" s="18">
        <v>8363103.3600000003</v>
      </c>
      <c r="F297" s="19">
        <f t="shared" si="84"/>
        <v>33103.950799999999</v>
      </c>
      <c r="G297" s="19">
        <f t="shared" si="85"/>
        <v>32128.255408000001</v>
      </c>
      <c r="H297" s="18">
        <f t="shared" si="86"/>
        <v>-975.69539199999781</v>
      </c>
      <c r="I297" s="18">
        <f t="shared" si="87"/>
        <v>397247.40960000001</v>
      </c>
      <c r="J297" s="18">
        <f t="shared" si="87"/>
        <v>385539.06489600003</v>
      </c>
      <c r="K297" s="18">
        <f t="shared" si="88"/>
        <v>-11708.344703999988</v>
      </c>
    </row>
    <row r="298" spans="1:11" x14ac:dyDescent="0.25">
      <c r="A298" s="2" t="s">
        <v>270</v>
      </c>
      <c r="B298" s="2">
        <v>134400</v>
      </c>
      <c r="C298" s="17">
        <v>4.3999999999999997E-2</v>
      </c>
      <c r="D298" s="17">
        <v>4.2900000000000001E-2</v>
      </c>
      <c r="E298" s="18">
        <v>219926.17</v>
      </c>
      <c r="F298" s="19">
        <f t="shared" si="84"/>
        <v>806.39595666666673</v>
      </c>
      <c r="G298" s="19">
        <f t="shared" si="85"/>
        <v>786.23605774999999</v>
      </c>
      <c r="H298" s="18">
        <f t="shared" si="86"/>
        <v>-20.159898916666748</v>
      </c>
      <c r="I298" s="18">
        <f t="shared" si="87"/>
        <v>9676.7514800000008</v>
      </c>
      <c r="J298" s="18">
        <f t="shared" si="87"/>
        <v>9434.8326930000003</v>
      </c>
      <c r="K298" s="18">
        <f t="shared" si="88"/>
        <v>-241.91878700000052</v>
      </c>
    </row>
    <row r="299" spans="1:11" x14ac:dyDescent="0.25">
      <c r="A299" s="2" t="s">
        <v>271</v>
      </c>
      <c r="B299" s="2">
        <v>134400</v>
      </c>
      <c r="C299" s="17">
        <v>4.9599999999999998E-2</v>
      </c>
      <c r="D299" s="17">
        <v>4.8500000000000001E-2</v>
      </c>
      <c r="E299" s="18">
        <v>309710.90000000002</v>
      </c>
      <c r="F299" s="19">
        <f t="shared" si="84"/>
        <v>1280.1383866666667</v>
      </c>
      <c r="G299" s="19">
        <f t="shared" si="85"/>
        <v>1251.7482208333333</v>
      </c>
      <c r="H299" s="18">
        <f t="shared" si="86"/>
        <v>-28.390165833333413</v>
      </c>
      <c r="I299" s="18">
        <f t="shared" si="87"/>
        <v>15361.660640000002</v>
      </c>
      <c r="J299" s="18">
        <f t="shared" si="87"/>
        <v>15020.978650000001</v>
      </c>
      <c r="K299" s="18">
        <f t="shared" si="88"/>
        <v>-340.68199000000095</v>
      </c>
    </row>
    <row r="300" spans="1:11" x14ac:dyDescent="0.25">
      <c r="A300" s="2" t="s">
        <v>272</v>
      </c>
      <c r="B300" s="2">
        <v>134400</v>
      </c>
      <c r="C300" s="17">
        <v>4.82E-2</v>
      </c>
      <c r="D300" s="17">
        <v>4.7100000000000003E-2</v>
      </c>
      <c r="E300" s="18">
        <v>277944.40999999997</v>
      </c>
      <c r="F300" s="19">
        <f t="shared" si="84"/>
        <v>1116.4100468333334</v>
      </c>
      <c r="G300" s="19">
        <f t="shared" si="85"/>
        <v>1090.93180925</v>
      </c>
      <c r="H300" s="18">
        <f t="shared" si="86"/>
        <v>-25.478237583333339</v>
      </c>
      <c r="I300" s="18">
        <f t="shared" si="87"/>
        <v>13396.920561999999</v>
      </c>
      <c r="J300" s="18">
        <f t="shared" si="87"/>
        <v>13091.181711000001</v>
      </c>
      <c r="K300" s="18">
        <f t="shared" si="88"/>
        <v>-305.73885099999825</v>
      </c>
    </row>
    <row r="301" spans="1:11" x14ac:dyDescent="0.25">
      <c r="A301" s="2" t="s">
        <v>273</v>
      </c>
      <c r="B301" s="2">
        <v>134400</v>
      </c>
      <c r="C301" s="17">
        <v>5.1700000000000003E-2</v>
      </c>
      <c r="D301" s="17">
        <v>4.9299999999999997E-2</v>
      </c>
      <c r="E301" s="18">
        <v>316034.2</v>
      </c>
      <c r="F301" s="19">
        <f t="shared" si="84"/>
        <v>1361.5806783333335</v>
      </c>
      <c r="G301" s="19">
        <f t="shared" si="85"/>
        <v>1298.3738383333332</v>
      </c>
      <c r="H301" s="18">
        <f t="shared" si="86"/>
        <v>-63.206840000000284</v>
      </c>
      <c r="I301" s="18">
        <f t="shared" si="87"/>
        <v>16338.968140000001</v>
      </c>
      <c r="J301" s="18">
        <f t="shared" si="87"/>
        <v>15580.486059999999</v>
      </c>
      <c r="K301" s="18">
        <f t="shared" si="88"/>
        <v>-758.48208000000159</v>
      </c>
    </row>
    <row r="302" spans="1:11" x14ac:dyDescent="0.25">
      <c r="A302" s="2" t="s">
        <v>274</v>
      </c>
      <c r="B302" s="2">
        <v>134400</v>
      </c>
      <c r="C302" s="17">
        <v>4.6899999999999997E-2</v>
      </c>
      <c r="D302" s="17">
        <v>4.6899999999999997E-2</v>
      </c>
      <c r="E302" s="18">
        <v>482671.35</v>
      </c>
      <c r="F302" s="19">
        <f t="shared" si="84"/>
        <v>1886.4405262499997</v>
      </c>
      <c r="G302" s="19">
        <f t="shared" si="85"/>
        <v>1886.4405262499997</v>
      </c>
      <c r="H302" s="18">
        <f t="shared" si="86"/>
        <v>0</v>
      </c>
      <c r="I302" s="18">
        <f t="shared" si="87"/>
        <v>22637.286314999998</v>
      </c>
      <c r="J302" s="18">
        <f t="shared" si="87"/>
        <v>22637.286314999998</v>
      </c>
      <c r="K302" s="18">
        <f t="shared" si="88"/>
        <v>0</v>
      </c>
    </row>
    <row r="303" spans="1:11" x14ac:dyDescent="0.25">
      <c r="A303" s="7" t="s">
        <v>233</v>
      </c>
      <c r="C303" s="17"/>
      <c r="D303" s="17"/>
      <c r="E303" s="20">
        <f>SUBTOTAL(9,E296:E302)</f>
        <v>10027041.939999999</v>
      </c>
      <c r="F303" s="20">
        <f t="shared" ref="F303:K303" si="89">SUBTOTAL(9,F296:F302)</f>
        <v>39595.752909333329</v>
      </c>
      <c r="G303" s="20">
        <f t="shared" si="89"/>
        <v>38621.666524583336</v>
      </c>
      <c r="H303" s="20">
        <f t="shared" si="89"/>
        <v>-974.08638474999827</v>
      </c>
      <c r="I303" s="20">
        <f t="shared" si="89"/>
        <v>475149.034912</v>
      </c>
      <c r="J303" s="20">
        <f t="shared" si="89"/>
        <v>463459.998295</v>
      </c>
      <c r="K303" s="20">
        <f t="shared" si="89"/>
        <v>-11689.036616999989</v>
      </c>
    </row>
    <row r="304" spans="1:11" x14ac:dyDescent="0.25">
      <c r="C304" s="17"/>
      <c r="D304" s="17"/>
      <c r="E304" s="18"/>
      <c r="F304" s="19"/>
      <c r="G304" s="19"/>
      <c r="H304" s="18"/>
      <c r="I304" s="18"/>
      <c r="J304" s="18"/>
      <c r="K304" s="18"/>
    </row>
    <row r="305" spans="1:11" x14ac:dyDescent="0.25">
      <c r="A305" s="7" t="s">
        <v>108</v>
      </c>
      <c r="C305" s="17"/>
      <c r="D305" s="17"/>
      <c r="E305" s="18"/>
      <c r="F305" s="19"/>
      <c r="G305" s="19"/>
      <c r="H305" s="18"/>
      <c r="I305" s="18"/>
      <c r="J305" s="18"/>
      <c r="K305" s="18"/>
    </row>
    <row r="306" spans="1:11" x14ac:dyDescent="0.25">
      <c r="A306" s="2" t="s">
        <v>275</v>
      </c>
      <c r="B306" s="2">
        <v>134500</v>
      </c>
      <c r="C306" s="17">
        <v>2.18E-2</v>
      </c>
      <c r="D306" s="17">
        <v>2.23E-2</v>
      </c>
      <c r="E306" s="18">
        <v>27319.98</v>
      </c>
      <c r="F306" s="19">
        <f>E306*C306/12</f>
        <v>49.631296999999996</v>
      </c>
      <c r="G306" s="19">
        <f>+E306*D306/12</f>
        <v>50.769629500000001</v>
      </c>
      <c r="H306" s="18">
        <f>+G306-F306</f>
        <v>1.1383325000000042</v>
      </c>
      <c r="I306" s="18">
        <f t="shared" ref="I306:J309" si="90">+F306*12</f>
        <v>595.57556399999999</v>
      </c>
      <c r="J306" s="18">
        <f t="shared" si="90"/>
        <v>609.23555399999998</v>
      </c>
      <c r="K306" s="18">
        <f>+J306-I306</f>
        <v>13.659989999999993</v>
      </c>
    </row>
    <row r="307" spans="1:11" x14ac:dyDescent="0.25">
      <c r="A307" s="2" t="s">
        <v>276</v>
      </c>
      <c r="B307" s="2">
        <v>134500</v>
      </c>
      <c r="C307" s="17">
        <v>4.1399999999999999E-2</v>
      </c>
      <c r="D307" s="17">
        <v>4.19E-2</v>
      </c>
      <c r="E307" s="18">
        <v>289718.53000000003</v>
      </c>
      <c r="F307" s="19">
        <f>E307*C307/12</f>
        <v>999.52892850000001</v>
      </c>
      <c r="G307" s="19">
        <f>+E307*D307/12</f>
        <v>1011.6005339166668</v>
      </c>
      <c r="H307" s="18">
        <f>+G307-F307</f>
        <v>12.071605416666785</v>
      </c>
      <c r="I307" s="18">
        <f t="shared" si="90"/>
        <v>11994.347142000001</v>
      </c>
      <c r="J307" s="18">
        <f t="shared" si="90"/>
        <v>12139.206407000001</v>
      </c>
      <c r="K307" s="18">
        <f>+J307-I307</f>
        <v>144.85926500000096</v>
      </c>
    </row>
    <row r="308" spans="1:11" x14ac:dyDescent="0.25">
      <c r="A308" s="2" t="s">
        <v>277</v>
      </c>
      <c r="B308" s="2">
        <v>134500</v>
      </c>
      <c r="C308" s="17">
        <v>4.6300000000000001E-2</v>
      </c>
      <c r="D308" s="17">
        <v>4.53E-2</v>
      </c>
      <c r="E308" s="18">
        <v>276171.19</v>
      </c>
      <c r="F308" s="19">
        <f>E308*C308/12</f>
        <v>1065.5605080833334</v>
      </c>
      <c r="G308" s="19">
        <f>+E308*D308/12</f>
        <v>1042.54624225</v>
      </c>
      <c r="H308" s="18">
        <f>+G308-F308</f>
        <v>-23.014265833333411</v>
      </c>
      <c r="I308" s="18">
        <f t="shared" si="90"/>
        <v>12786.726097000001</v>
      </c>
      <c r="J308" s="18">
        <f t="shared" si="90"/>
        <v>12510.554907</v>
      </c>
      <c r="K308" s="18">
        <f>+J308-I308</f>
        <v>-276.17119000000093</v>
      </c>
    </row>
    <row r="309" spans="1:11" x14ac:dyDescent="0.25">
      <c r="A309" s="2" t="s">
        <v>278</v>
      </c>
      <c r="B309" s="2">
        <v>134500</v>
      </c>
      <c r="C309" s="17">
        <v>4.4900000000000002E-2</v>
      </c>
      <c r="D309" s="17">
        <v>4.3900000000000002E-2</v>
      </c>
      <c r="E309" s="18">
        <v>7800.04</v>
      </c>
      <c r="F309" s="19">
        <f>E309*C309/12</f>
        <v>29.185149666666671</v>
      </c>
      <c r="G309" s="19">
        <f>+E309*D309/12</f>
        <v>28.535146333333334</v>
      </c>
      <c r="H309" s="18">
        <f>+G309-F309</f>
        <v>-0.65000333333333771</v>
      </c>
      <c r="I309" s="18">
        <f t="shared" si="90"/>
        <v>350.22179600000004</v>
      </c>
      <c r="J309" s="18">
        <f t="shared" si="90"/>
        <v>342.42175600000002</v>
      </c>
      <c r="K309" s="18">
        <f>+J309-I309</f>
        <v>-7.8000400000000241</v>
      </c>
    </row>
    <row r="310" spans="1:11" x14ac:dyDescent="0.25">
      <c r="A310" s="7" t="s">
        <v>133</v>
      </c>
      <c r="C310" s="17"/>
      <c r="D310" s="17"/>
      <c r="E310" s="20">
        <f>SUBTOTAL(9,E306:E309)</f>
        <v>601009.74</v>
      </c>
      <c r="F310" s="20">
        <f t="shared" ref="F310:K310" si="91">SUBTOTAL(9,F306:F309)</f>
        <v>2143.9058832500004</v>
      </c>
      <c r="G310" s="20">
        <f t="shared" si="91"/>
        <v>2133.451552</v>
      </c>
      <c r="H310" s="20">
        <f t="shared" si="91"/>
        <v>-10.45433124999996</v>
      </c>
      <c r="I310" s="20">
        <f t="shared" si="91"/>
        <v>25726.870599000005</v>
      </c>
      <c r="J310" s="20">
        <f t="shared" si="91"/>
        <v>25601.418624000002</v>
      </c>
      <c r="K310" s="20">
        <f t="shared" si="91"/>
        <v>-125.451975</v>
      </c>
    </row>
    <row r="311" spans="1:11" x14ac:dyDescent="0.25">
      <c r="C311" s="17"/>
      <c r="D311" s="17"/>
      <c r="E311" s="18"/>
      <c r="F311" s="19"/>
      <c r="G311" s="19"/>
      <c r="H311" s="18"/>
      <c r="I311" s="18"/>
      <c r="J311" s="18"/>
      <c r="K311" s="18"/>
    </row>
    <row r="312" spans="1:11" x14ac:dyDescent="0.25">
      <c r="A312" s="7" t="s">
        <v>279</v>
      </c>
      <c r="C312" s="17"/>
      <c r="D312" s="17"/>
      <c r="E312" s="18"/>
      <c r="F312" s="19"/>
      <c r="G312" s="19"/>
      <c r="H312" s="18"/>
      <c r="I312" s="18"/>
      <c r="J312" s="18"/>
      <c r="K312" s="18"/>
    </row>
    <row r="313" spans="1:11" x14ac:dyDescent="0.25">
      <c r="A313" s="2" t="s">
        <v>280</v>
      </c>
      <c r="B313" s="2">
        <v>134600</v>
      </c>
      <c r="C313" s="17">
        <v>4.4600000000000001E-2</v>
      </c>
      <c r="D313" s="17">
        <v>4.3400000000000001E-2</v>
      </c>
      <c r="E313" s="18">
        <v>271849.13</v>
      </c>
      <c r="F313" s="19">
        <f>E313*C313/12</f>
        <v>1010.3725998333334</v>
      </c>
      <c r="G313" s="19">
        <f>+E313*D313/12</f>
        <v>983.18768683333337</v>
      </c>
      <c r="H313" s="18">
        <f>+G313-F313</f>
        <v>-27.184913000000051</v>
      </c>
      <c r="I313" s="18">
        <f t="shared" ref="I313:J315" si="92">+F313*12</f>
        <v>12124.471198000001</v>
      </c>
      <c r="J313" s="18">
        <f t="shared" si="92"/>
        <v>11798.252242</v>
      </c>
      <c r="K313" s="18">
        <f>+J313-I313</f>
        <v>-326.21895600000062</v>
      </c>
    </row>
    <row r="314" spans="1:11" x14ac:dyDescent="0.25">
      <c r="A314" s="2" t="s">
        <v>281</v>
      </c>
      <c r="B314" s="2">
        <v>134600</v>
      </c>
      <c r="C314" s="17">
        <v>4.6899999999999997E-2</v>
      </c>
      <c r="D314" s="17">
        <v>4.58E-2</v>
      </c>
      <c r="E314" s="18">
        <v>44121.83</v>
      </c>
      <c r="F314" s="19">
        <f>E314*C314/12</f>
        <v>172.44281891666665</v>
      </c>
      <c r="G314" s="19">
        <f>+E314*D314/12</f>
        <v>168.39831783333332</v>
      </c>
      <c r="H314" s="18">
        <f>+G314-F314</f>
        <v>-4.0445010833333299</v>
      </c>
      <c r="I314" s="18">
        <f t="shared" si="92"/>
        <v>2069.3138269999999</v>
      </c>
      <c r="J314" s="18">
        <f t="shared" si="92"/>
        <v>2020.779814</v>
      </c>
      <c r="K314" s="18">
        <f>+J314-I314</f>
        <v>-48.534012999999959</v>
      </c>
    </row>
    <row r="315" spans="1:11" x14ac:dyDescent="0.25">
      <c r="A315" s="2" t="s">
        <v>282</v>
      </c>
      <c r="B315" s="2">
        <v>134600</v>
      </c>
      <c r="C315" s="17">
        <v>4.5100000000000001E-2</v>
      </c>
      <c r="D315" s="17">
        <v>4.4200000000000003E-2</v>
      </c>
      <c r="E315" s="18">
        <v>487.55</v>
      </c>
      <c r="F315" s="19">
        <f>E315*C315/12</f>
        <v>1.8323754166666666</v>
      </c>
      <c r="G315" s="19">
        <f>+E315*D315/12</f>
        <v>1.7958091666666667</v>
      </c>
      <c r="H315" s="18">
        <f>+G315-F315</f>
        <v>-3.6566249999999911E-2</v>
      </c>
      <c r="I315" s="18">
        <f t="shared" si="92"/>
        <v>21.988505</v>
      </c>
      <c r="J315" s="18">
        <f t="shared" si="92"/>
        <v>21.549710000000001</v>
      </c>
      <c r="K315" s="18">
        <f>+J315-I315</f>
        <v>-0.43879499999999894</v>
      </c>
    </row>
    <row r="316" spans="1:11" x14ac:dyDescent="0.25">
      <c r="A316" s="7" t="s">
        <v>283</v>
      </c>
      <c r="C316" s="17"/>
      <c r="D316" s="17"/>
      <c r="E316" s="20">
        <f>SUBTOTAL(9,E313:E315)</f>
        <v>316458.51</v>
      </c>
      <c r="F316" s="20">
        <f t="shared" ref="F316:K316" si="93">SUBTOTAL(9,F313:F315)</f>
        <v>1184.6477941666669</v>
      </c>
      <c r="G316" s="20">
        <f t="shared" si="93"/>
        <v>1153.3818138333334</v>
      </c>
      <c r="H316" s="20">
        <f t="shared" si="93"/>
        <v>-31.265980333333381</v>
      </c>
      <c r="I316" s="20">
        <f t="shared" si="93"/>
        <v>14215.77353</v>
      </c>
      <c r="J316" s="20">
        <f t="shared" si="93"/>
        <v>13840.581765999999</v>
      </c>
      <c r="K316" s="20">
        <f t="shared" si="93"/>
        <v>-375.1917640000006</v>
      </c>
    </row>
    <row r="318" spans="1:11" x14ac:dyDescent="0.25">
      <c r="A318" s="7" t="s">
        <v>284</v>
      </c>
      <c r="E318" s="22">
        <f>SUBTOTAL(9,E290:E316)</f>
        <v>12512178.890000001</v>
      </c>
      <c r="F318" s="22">
        <f t="shared" ref="F318:K318" si="94">SUBTOTAL(9,F290:F316)</f>
        <v>48623.357852583322</v>
      </c>
      <c r="G318" s="22">
        <f t="shared" si="94"/>
        <v>47461.634876250006</v>
      </c>
      <c r="H318" s="22">
        <f t="shared" si="94"/>
        <v>-1161.7229763333314</v>
      </c>
      <c r="I318" s="22">
        <f t="shared" si="94"/>
        <v>583480.29423100012</v>
      </c>
      <c r="J318" s="22">
        <f t="shared" si="94"/>
        <v>569539.6185150001</v>
      </c>
      <c r="K318" s="22">
        <f t="shared" si="94"/>
        <v>-13940.675715999983</v>
      </c>
    </row>
    <row r="319" spans="1:11" x14ac:dyDescent="0.25">
      <c r="A319" s="7"/>
      <c r="E319" s="24"/>
      <c r="F319" s="24"/>
      <c r="G319" s="24"/>
      <c r="H319" s="24"/>
      <c r="I319" s="24"/>
      <c r="J319" s="24"/>
      <c r="K319" s="24"/>
    </row>
    <row r="321" spans="1:11" x14ac:dyDescent="0.25">
      <c r="A321" s="7" t="s">
        <v>285</v>
      </c>
    </row>
    <row r="322" spans="1:11" x14ac:dyDescent="0.25">
      <c r="A322" s="7"/>
    </row>
    <row r="323" spans="1:11" x14ac:dyDescent="0.25">
      <c r="A323" s="7" t="s">
        <v>217</v>
      </c>
    </row>
    <row r="324" spans="1:11" x14ac:dyDescent="0.25">
      <c r="A324" s="2" t="s">
        <v>286</v>
      </c>
      <c r="B324" s="2">
        <v>134400</v>
      </c>
      <c r="C324" s="17">
        <v>4.2099999999999999E-2</v>
      </c>
      <c r="D324" s="17">
        <v>4.1700000000000001E-2</v>
      </c>
      <c r="E324" s="18">
        <v>397752.94</v>
      </c>
      <c r="F324" s="19">
        <f>E324*C324/12</f>
        <v>1395.4498978333334</v>
      </c>
      <c r="G324" s="19">
        <f>+E324*D324/12</f>
        <v>1382.1914665000002</v>
      </c>
      <c r="H324" s="18">
        <f>+G324-F324</f>
        <v>-13.258431333333192</v>
      </c>
      <c r="I324" s="18">
        <f>+F324*12</f>
        <v>16745.398774000001</v>
      </c>
      <c r="J324" s="18">
        <f>+G324*12</f>
        <v>16586.297598000001</v>
      </c>
      <c r="K324" s="18">
        <f>+J324-I324</f>
        <v>-159.10117600000012</v>
      </c>
    </row>
    <row r="325" spans="1:11" x14ac:dyDescent="0.25">
      <c r="A325" s="7" t="s">
        <v>287</v>
      </c>
      <c r="C325" s="17"/>
      <c r="D325" s="17"/>
      <c r="E325" s="20">
        <f>SUBTOTAL(9,E324)</f>
        <v>397752.94</v>
      </c>
      <c r="F325" s="20">
        <f t="shared" ref="F325:K325" si="95">SUBTOTAL(9,F324)</f>
        <v>1395.4498978333334</v>
      </c>
      <c r="G325" s="20">
        <f t="shared" si="95"/>
        <v>1382.1914665000002</v>
      </c>
      <c r="H325" s="20">
        <f t="shared" si="95"/>
        <v>-13.258431333333192</v>
      </c>
      <c r="I325" s="20">
        <f t="shared" si="95"/>
        <v>16745.398774000001</v>
      </c>
      <c r="J325" s="20">
        <f t="shared" si="95"/>
        <v>16586.297598000001</v>
      </c>
      <c r="K325" s="20">
        <f t="shared" si="95"/>
        <v>-159.10117600000012</v>
      </c>
    </row>
    <row r="326" spans="1:11" x14ac:dyDescent="0.25">
      <c r="C326" s="17"/>
      <c r="D326" s="17"/>
      <c r="E326" s="18"/>
      <c r="F326" s="19"/>
      <c r="G326" s="19"/>
      <c r="H326" s="18"/>
      <c r="I326" s="18"/>
      <c r="J326" s="18"/>
      <c r="K326" s="18"/>
    </row>
    <row r="327" spans="1:11" x14ac:dyDescent="0.25">
      <c r="A327" s="7" t="s">
        <v>288</v>
      </c>
      <c r="E327" s="22">
        <f>SUBTOTAL(9,E324:E325)</f>
        <v>397752.94</v>
      </c>
      <c r="F327" s="22">
        <f t="shared" ref="F327:K327" si="96">SUBTOTAL(9,F324:F325)</f>
        <v>1395.4498978333334</v>
      </c>
      <c r="G327" s="22">
        <f t="shared" si="96"/>
        <v>1382.1914665000002</v>
      </c>
      <c r="H327" s="22">
        <f t="shared" si="96"/>
        <v>-13.258431333333192</v>
      </c>
      <c r="I327" s="22">
        <f t="shared" si="96"/>
        <v>16745.398774000001</v>
      </c>
      <c r="J327" s="22">
        <f t="shared" si="96"/>
        <v>16586.297598000001</v>
      </c>
      <c r="K327" s="22">
        <f t="shared" si="96"/>
        <v>-159.10117600000012</v>
      </c>
    </row>
    <row r="330" spans="1:11" x14ac:dyDescent="0.25">
      <c r="A330" s="7" t="s">
        <v>289</v>
      </c>
      <c r="C330" s="17"/>
      <c r="D330" s="17"/>
      <c r="E330" s="18"/>
      <c r="F330" s="19"/>
      <c r="G330" s="19"/>
      <c r="H330" s="18"/>
      <c r="I330" s="18"/>
      <c r="J330" s="18"/>
      <c r="K330" s="18"/>
    </row>
    <row r="331" spans="1:11" x14ac:dyDescent="0.25">
      <c r="A331" s="2" t="s">
        <v>290</v>
      </c>
      <c r="B331" s="2">
        <v>135010</v>
      </c>
      <c r="C331" s="17">
        <v>1.0200000000000001E-2</v>
      </c>
      <c r="D331" s="17">
        <v>9.5999999999999992E-3</v>
      </c>
      <c r="E331" s="18">
        <v>653945.04</v>
      </c>
      <c r="F331" s="19">
        <f t="shared" ref="F331:F349" si="97">E331*C331/12</f>
        <v>555.85328400000014</v>
      </c>
      <c r="G331" s="19">
        <f t="shared" ref="G331:G349" si="98">+E331*D331/12</f>
        <v>523.15603199999998</v>
      </c>
      <c r="H331" s="18">
        <f t="shared" ref="H331:H349" si="99">+G331-F331</f>
        <v>-32.697252000000162</v>
      </c>
      <c r="I331" s="18">
        <f t="shared" ref="I331:J349" si="100">+F331*12</f>
        <v>6670.2394080000013</v>
      </c>
      <c r="J331" s="18">
        <f t="shared" si="100"/>
        <v>6277.8723840000002</v>
      </c>
      <c r="K331" s="18">
        <f t="shared" ref="K331:K349" si="101">+J331-I331</f>
        <v>-392.36702400000104</v>
      </c>
    </row>
    <row r="332" spans="1:11" x14ac:dyDescent="0.25">
      <c r="A332" s="2" t="s">
        <v>291</v>
      </c>
      <c r="B332" s="2">
        <v>135010</v>
      </c>
      <c r="C332" s="17">
        <v>1.0200000000000001E-2</v>
      </c>
      <c r="D332" s="17">
        <v>9.5999999999999992E-3</v>
      </c>
      <c r="E332" s="18">
        <v>8017402.8400000008</v>
      </c>
      <c r="F332" s="19">
        <f t="shared" si="97"/>
        <v>6814.7924140000005</v>
      </c>
      <c r="G332" s="19">
        <f t="shared" si="98"/>
        <v>6413.9222719999998</v>
      </c>
      <c r="H332" s="18">
        <f t="shared" si="99"/>
        <v>-400.87014200000067</v>
      </c>
      <c r="I332" s="18">
        <f t="shared" si="100"/>
        <v>81777.508968000009</v>
      </c>
      <c r="J332" s="18">
        <f t="shared" si="100"/>
        <v>76967.067263999998</v>
      </c>
      <c r="K332" s="18">
        <f t="shared" si="101"/>
        <v>-4810.4417040000117</v>
      </c>
    </row>
    <row r="333" spans="1:11" x14ac:dyDescent="0.25">
      <c r="A333" s="2" t="s">
        <v>292</v>
      </c>
      <c r="B333" s="2">
        <v>135210</v>
      </c>
      <c r="C333" s="17">
        <v>1.5599999999999999E-2</v>
      </c>
      <c r="D333" s="17">
        <v>1.89E-2</v>
      </c>
      <c r="E333" s="18">
        <v>8901907.9100000001</v>
      </c>
      <c r="F333" s="19">
        <f t="shared" si="97"/>
        <v>11572.480282999999</v>
      </c>
      <c r="G333" s="19">
        <f t="shared" si="98"/>
        <v>14020.50495825</v>
      </c>
      <c r="H333" s="18">
        <f t="shared" si="99"/>
        <v>2448.0246752500007</v>
      </c>
      <c r="I333" s="18">
        <f t="shared" si="100"/>
        <v>138869.76339599999</v>
      </c>
      <c r="J333" s="18">
        <f t="shared" si="100"/>
        <v>168246.059499</v>
      </c>
      <c r="K333" s="18">
        <f t="shared" si="101"/>
        <v>29376.296103000001</v>
      </c>
    </row>
    <row r="334" spans="1:11" x14ac:dyDescent="0.25">
      <c r="A334" s="2" t="s">
        <v>293</v>
      </c>
      <c r="B334" s="2">
        <v>135210</v>
      </c>
      <c r="C334" s="17">
        <v>1.5599999999999999E-2</v>
      </c>
      <c r="D334" s="17">
        <v>1.89E-2</v>
      </c>
      <c r="E334" s="18">
        <v>10376308.450000001</v>
      </c>
      <c r="F334" s="19">
        <f t="shared" si="97"/>
        <v>13489.200985000001</v>
      </c>
      <c r="G334" s="19">
        <f t="shared" si="98"/>
        <v>16342.685808750002</v>
      </c>
      <c r="H334" s="18">
        <f t="shared" si="99"/>
        <v>2853.4848237500009</v>
      </c>
      <c r="I334" s="18">
        <f t="shared" si="100"/>
        <v>161870.41182000001</v>
      </c>
      <c r="J334" s="18">
        <f t="shared" si="100"/>
        <v>196112.22970500003</v>
      </c>
      <c r="K334" s="18">
        <f t="shared" si="101"/>
        <v>34241.817885000026</v>
      </c>
    </row>
    <row r="335" spans="1:11" x14ac:dyDescent="0.25">
      <c r="A335" s="2" t="s">
        <v>294</v>
      </c>
      <c r="B335" s="2">
        <v>135210</v>
      </c>
      <c r="C335" s="17">
        <v>1.5599999999999999E-2</v>
      </c>
      <c r="D335" s="17">
        <v>1.89E-2</v>
      </c>
      <c r="E335" s="18">
        <v>222958.59</v>
      </c>
      <c r="F335" s="19">
        <f t="shared" si="97"/>
        <v>289.84616699999998</v>
      </c>
      <c r="G335" s="19">
        <f t="shared" si="98"/>
        <v>351.15977924999999</v>
      </c>
      <c r="H335" s="18">
        <f t="shared" si="99"/>
        <v>61.313612250000006</v>
      </c>
      <c r="I335" s="18">
        <f t="shared" si="100"/>
        <v>3478.154004</v>
      </c>
      <c r="J335" s="18">
        <f t="shared" si="100"/>
        <v>4213.9173510000001</v>
      </c>
      <c r="K335" s="18">
        <f t="shared" si="101"/>
        <v>735.76334700000007</v>
      </c>
    </row>
    <row r="336" spans="1:11" x14ac:dyDescent="0.25">
      <c r="A336" s="2" t="s">
        <v>295</v>
      </c>
      <c r="B336" s="2">
        <v>135220</v>
      </c>
      <c r="C336" s="17">
        <v>1.9200000000000002E-2</v>
      </c>
      <c r="D336" s="17">
        <v>2.2100000000000002E-2</v>
      </c>
      <c r="E336" s="18">
        <v>30629.84</v>
      </c>
      <c r="F336" s="19">
        <f t="shared" si="97"/>
        <v>49.007744000000002</v>
      </c>
      <c r="G336" s="19">
        <f t="shared" si="98"/>
        <v>56.409955333333336</v>
      </c>
      <c r="H336" s="18">
        <f t="shared" si="99"/>
        <v>7.4022113333333337</v>
      </c>
      <c r="I336" s="18">
        <f t="shared" si="100"/>
        <v>588.09292800000003</v>
      </c>
      <c r="J336" s="18">
        <f t="shared" si="100"/>
        <v>676.91946400000006</v>
      </c>
      <c r="K336" s="18">
        <f t="shared" si="101"/>
        <v>88.826536000000033</v>
      </c>
    </row>
    <row r="337" spans="1:11" x14ac:dyDescent="0.25">
      <c r="A337" s="2" t="s">
        <v>296</v>
      </c>
      <c r="B337" s="2">
        <v>135310</v>
      </c>
      <c r="C337" s="17">
        <v>1.9700000000000002E-2</v>
      </c>
      <c r="D337" s="17">
        <v>1.8800000000000001E-2</v>
      </c>
      <c r="E337" s="18">
        <v>20418074.189999994</v>
      </c>
      <c r="F337" s="19">
        <f t="shared" si="97"/>
        <v>33519.671795249997</v>
      </c>
      <c r="G337" s="19">
        <f t="shared" si="98"/>
        <v>31988.31623099999</v>
      </c>
      <c r="H337" s="18">
        <f t="shared" si="99"/>
        <v>-1531.3555642500069</v>
      </c>
      <c r="I337" s="18">
        <f t="shared" si="100"/>
        <v>402236.06154299993</v>
      </c>
      <c r="J337" s="18">
        <f t="shared" si="100"/>
        <v>383859.79477199988</v>
      </c>
      <c r="K337" s="18">
        <f t="shared" si="101"/>
        <v>-18376.266771000053</v>
      </c>
    </row>
    <row r="338" spans="1:11" x14ac:dyDescent="0.25">
      <c r="A338" s="2" t="s">
        <v>297</v>
      </c>
      <c r="B338" s="2">
        <v>135310</v>
      </c>
      <c r="C338" s="17">
        <v>1.9700000000000002E-2</v>
      </c>
      <c r="D338" s="17">
        <v>1.8800000000000001E-2</v>
      </c>
      <c r="E338" s="18">
        <v>261128786.72999996</v>
      </c>
      <c r="F338" s="19">
        <f t="shared" si="97"/>
        <v>428686.42488175002</v>
      </c>
      <c r="G338" s="19">
        <f t="shared" si="98"/>
        <v>409101.765877</v>
      </c>
      <c r="H338" s="18">
        <f t="shared" si="99"/>
        <v>-19584.659004750021</v>
      </c>
      <c r="I338" s="18">
        <f t="shared" si="100"/>
        <v>5144237.0985810002</v>
      </c>
      <c r="J338" s="18">
        <f t="shared" si="100"/>
        <v>4909221.1905239997</v>
      </c>
      <c r="K338" s="18">
        <f t="shared" si="101"/>
        <v>-235015.90805700049</v>
      </c>
    </row>
    <row r="339" spans="1:11" x14ac:dyDescent="0.25">
      <c r="A339" s="2" t="s">
        <v>298</v>
      </c>
      <c r="B339" s="2">
        <v>135310</v>
      </c>
      <c r="C339" s="17">
        <v>1.9700000000000002E-2</v>
      </c>
      <c r="D339" s="17">
        <v>1.8800000000000001E-2</v>
      </c>
      <c r="E339" s="18">
        <v>3425003.9899999998</v>
      </c>
      <c r="F339" s="19">
        <f t="shared" si="97"/>
        <v>5622.7148835833332</v>
      </c>
      <c r="G339" s="19">
        <f t="shared" si="98"/>
        <v>5365.8395843333337</v>
      </c>
      <c r="H339" s="18">
        <f t="shared" si="99"/>
        <v>-256.87529924999944</v>
      </c>
      <c r="I339" s="18">
        <f t="shared" si="100"/>
        <v>67472.578603000002</v>
      </c>
      <c r="J339" s="18">
        <f t="shared" si="100"/>
        <v>64390.075012000001</v>
      </c>
      <c r="K339" s="18">
        <f t="shared" si="101"/>
        <v>-3082.5035910000006</v>
      </c>
    </row>
    <row r="340" spans="1:11" x14ac:dyDescent="0.25">
      <c r="A340" s="2" t="s">
        <v>299</v>
      </c>
      <c r="B340" s="2">
        <v>135310</v>
      </c>
      <c r="C340" s="17">
        <v>1.9700000000000002E-2</v>
      </c>
      <c r="D340" s="17">
        <v>1.8800000000000001E-2</v>
      </c>
      <c r="E340" s="18">
        <v>0</v>
      </c>
      <c r="F340" s="19">
        <f t="shared" si="97"/>
        <v>0</v>
      </c>
      <c r="G340" s="19">
        <f t="shared" si="98"/>
        <v>0</v>
      </c>
      <c r="H340" s="18">
        <f t="shared" si="99"/>
        <v>0</v>
      </c>
      <c r="I340" s="18">
        <f t="shared" si="100"/>
        <v>0</v>
      </c>
      <c r="J340" s="18">
        <f t="shared" si="100"/>
        <v>0</v>
      </c>
      <c r="K340" s="18">
        <f t="shared" si="101"/>
        <v>0</v>
      </c>
    </row>
    <row r="341" spans="1:11" x14ac:dyDescent="0.25">
      <c r="A341" s="2" t="s">
        <v>300</v>
      </c>
      <c r="B341" s="2">
        <v>135320</v>
      </c>
      <c r="C341" s="17">
        <v>0</v>
      </c>
      <c r="D341" s="17">
        <v>4.7699999999999999E-2</v>
      </c>
      <c r="E341" s="18">
        <v>0</v>
      </c>
      <c r="F341" s="19">
        <f t="shared" si="97"/>
        <v>0</v>
      </c>
      <c r="G341" s="19">
        <f t="shared" si="98"/>
        <v>0</v>
      </c>
      <c r="H341" s="18">
        <f t="shared" si="99"/>
        <v>0</v>
      </c>
      <c r="I341" s="18">
        <f t="shared" si="100"/>
        <v>0</v>
      </c>
      <c r="J341" s="18">
        <f t="shared" si="100"/>
        <v>0</v>
      </c>
      <c r="K341" s="18">
        <f t="shared" si="101"/>
        <v>0</v>
      </c>
    </row>
    <row r="342" spans="1:11" x14ac:dyDescent="0.25">
      <c r="A342" s="2" t="s">
        <v>301</v>
      </c>
      <c r="B342" s="2">
        <v>135400</v>
      </c>
      <c r="C342" s="17">
        <v>1.5499999999999998E-2</v>
      </c>
      <c r="D342" s="17">
        <v>1.78E-2</v>
      </c>
      <c r="E342" s="18">
        <v>15023571.51</v>
      </c>
      <c r="F342" s="19">
        <f t="shared" si="97"/>
        <v>19405.446533749997</v>
      </c>
      <c r="G342" s="19">
        <f t="shared" si="98"/>
        <v>22284.964406499999</v>
      </c>
      <c r="H342" s="18">
        <f t="shared" si="99"/>
        <v>2879.5178727500024</v>
      </c>
      <c r="I342" s="18">
        <f t="shared" si="100"/>
        <v>232865.35840499995</v>
      </c>
      <c r="J342" s="18">
        <f t="shared" si="100"/>
        <v>267419.57287799998</v>
      </c>
      <c r="K342" s="18">
        <f t="shared" si="101"/>
        <v>34554.214473000029</v>
      </c>
    </row>
    <row r="343" spans="1:11" x14ac:dyDescent="0.25">
      <c r="A343" s="2" t="s">
        <v>302</v>
      </c>
      <c r="B343" s="2">
        <v>135400</v>
      </c>
      <c r="C343" s="17">
        <v>1.5499999999999998E-2</v>
      </c>
      <c r="D343" s="17">
        <v>1.78E-2</v>
      </c>
      <c r="E343" s="18">
        <v>32925708.830000006</v>
      </c>
      <c r="F343" s="19">
        <f t="shared" si="97"/>
        <v>42529.040572083337</v>
      </c>
      <c r="G343" s="19">
        <f t="shared" si="98"/>
        <v>48839.801431166678</v>
      </c>
      <c r="H343" s="18">
        <f t="shared" si="99"/>
        <v>6310.7608590833406</v>
      </c>
      <c r="I343" s="18">
        <f t="shared" si="100"/>
        <v>510348.48686500004</v>
      </c>
      <c r="J343" s="18">
        <f t="shared" si="100"/>
        <v>586077.61717400013</v>
      </c>
      <c r="K343" s="18">
        <f t="shared" si="101"/>
        <v>75729.130309000087</v>
      </c>
    </row>
    <row r="344" spans="1:11" x14ac:dyDescent="0.25">
      <c r="A344" s="2" t="s">
        <v>303</v>
      </c>
      <c r="B344" s="2">
        <v>135500</v>
      </c>
      <c r="C344" s="17">
        <v>3.0300000000000001E-2</v>
      </c>
      <c r="D344" s="17">
        <v>3.3399999999999999E-2</v>
      </c>
      <c r="E344" s="18">
        <v>14452480.540000001</v>
      </c>
      <c r="F344" s="19">
        <f t="shared" si="97"/>
        <v>36492.513363500002</v>
      </c>
      <c r="G344" s="19">
        <f t="shared" si="98"/>
        <v>40226.070836333332</v>
      </c>
      <c r="H344" s="18">
        <f t="shared" si="99"/>
        <v>3733.5574728333304</v>
      </c>
      <c r="I344" s="18">
        <f t="shared" si="100"/>
        <v>437910.160362</v>
      </c>
      <c r="J344" s="18">
        <f t="shared" si="100"/>
        <v>482712.85003600002</v>
      </c>
      <c r="K344" s="18">
        <f t="shared" si="101"/>
        <v>44802.689674000023</v>
      </c>
    </row>
    <row r="345" spans="1:11" x14ac:dyDescent="0.25">
      <c r="A345" s="2" t="s">
        <v>304</v>
      </c>
      <c r="B345" s="2">
        <v>135500</v>
      </c>
      <c r="C345" s="17">
        <v>3.0300000000000001E-2</v>
      </c>
      <c r="D345" s="17">
        <v>3.3399999999999999E-2</v>
      </c>
      <c r="E345" s="18">
        <v>135219204.77999997</v>
      </c>
      <c r="F345" s="19">
        <f t="shared" si="97"/>
        <v>341428.49206949992</v>
      </c>
      <c r="G345" s="19">
        <f t="shared" si="98"/>
        <v>376360.11997099989</v>
      </c>
      <c r="H345" s="18">
        <f t="shared" si="99"/>
        <v>34931.627901499975</v>
      </c>
      <c r="I345" s="18">
        <f t="shared" si="100"/>
        <v>4097141.904833999</v>
      </c>
      <c r="J345" s="18">
        <f t="shared" si="100"/>
        <v>4516321.4396519987</v>
      </c>
      <c r="K345" s="18">
        <f t="shared" si="101"/>
        <v>419179.53481799969</v>
      </c>
    </row>
    <row r="346" spans="1:11" x14ac:dyDescent="0.25">
      <c r="A346" s="2" t="s">
        <v>305</v>
      </c>
      <c r="B346" s="2">
        <v>135600</v>
      </c>
      <c r="C346" s="17">
        <v>2.3900000000000001E-2</v>
      </c>
      <c r="D346" s="17">
        <v>2.2800000000000001E-2</v>
      </c>
      <c r="E346" s="18">
        <v>6325709.8599999985</v>
      </c>
      <c r="F346" s="19">
        <f t="shared" si="97"/>
        <v>12598.705471166664</v>
      </c>
      <c r="G346" s="19">
        <f t="shared" si="98"/>
        <v>12018.848733999997</v>
      </c>
      <c r="H346" s="18">
        <f t="shared" si="99"/>
        <v>-579.85673716666679</v>
      </c>
      <c r="I346" s="18">
        <f t="shared" si="100"/>
        <v>151184.46565399997</v>
      </c>
      <c r="J346" s="18">
        <f t="shared" si="100"/>
        <v>144226.18480799996</v>
      </c>
      <c r="K346" s="18">
        <f t="shared" si="101"/>
        <v>-6958.2808460000088</v>
      </c>
    </row>
    <row r="347" spans="1:11" x14ac:dyDescent="0.25">
      <c r="A347" s="2" t="s">
        <v>306</v>
      </c>
      <c r="B347" s="2">
        <v>135600</v>
      </c>
      <c r="C347" s="17">
        <v>2.3900000000000001E-2</v>
      </c>
      <c r="D347" s="17">
        <v>2.2800000000000001E-2</v>
      </c>
      <c r="E347" s="18">
        <v>74355734.939999998</v>
      </c>
      <c r="F347" s="19">
        <f t="shared" si="97"/>
        <v>148091.83875550001</v>
      </c>
      <c r="G347" s="19">
        <f t="shared" si="98"/>
        <v>141275.89638600001</v>
      </c>
      <c r="H347" s="18">
        <f t="shared" si="99"/>
        <v>-6815.9423695000005</v>
      </c>
      <c r="I347" s="18">
        <f t="shared" si="100"/>
        <v>1777102.065066</v>
      </c>
      <c r="J347" s="18">
        <f t="shared" si="100"/>
        <v>1695310.7566320002</v>
      </c>
      <c r="K347" s="18">
        <f t="shared" si="101"/>
        <v>-81791.308433999773</v>
      </c>
    </row>
    <row r="348" spans="1:11" x14ac:dyDescent="0.25">
      <c r="A348" s="2" t="s">
        <v>307</v>
      </c>
      <c r="B348" s="2">
        <v>135700</v>
      </c>
      <c r="C348" s="17">
        <v>1.8100000000000002E-2</v>
      </c>
      <c r="D348" s="17">
        <v>1.8100000000000002E-2</v>
      </c>
      <c r="E348" s="18">
        <v>1941041.5199999998</v>
      </c>
      <c r="F348" s="19">
        <f t="shared" si="97"/>
        <v>2927.7376260000001</v>
      </c>
      <c r="G348" s="19">
        <f t="shared" si="98"/>
        <v>2927.7376260000001</v>
      </c>
      <c r="H348" s="18">
        <f t="shared" si="99"/>
        <v>0</v>
      </c>
      <c r="I348" s="18">
        <f t="shared" si="100"/>
        <v>35132.851512000001</v>
      </c>
      <c r="J348" s="18">
        <f t="shared" si="100"/>
        <v>35132.851512000001</v>
      </c>
      <c r="K348" s="18">
        <f t="shared" si="101"/>
        <v>0</v>
      </c>
    </row>
    <row r="349" spans="1:11" x14ac:dyDescent="0.25">
      <c r="A349" s="2" t="s">
        <v>308</v>
      </c>
      <c r="B349" s="2">
        <v>135800</v>
      </c>
      <c r="C349" s="17">
        <v>1.8100000000000002E-2</v>
      </c>
      <c r="D349" s="17">
        <v>2.18E-2</v>
      </c>
      <c r="E349" s="18">
        <v>8551224.7000000011</v>
      </c>
      <c r="F349" s="19">
        <f t="shared" si="97"/>
        <v>12898.097255833336</v>
      </c>
      <c r="G349" s="19">
        <f t="shared" si="98"/>
        <v>15534.724871666667</v>
      </c>
      <c r="H349" s="18">
        <f t="shared" si="99"/>
        <v>2636.6276158333312</v>
      </c>
      <c r="I349" s="18">
        <f t="shared" si="100"/>
        <v>154777.16707000002</v>
      </c>
      <c r="J349" s="18">
        <f t="shared" si="100"/>
        <v>186416.69846000001</v>
      </c>
      <c r="K349" s="18">
        <f t="shared" si="101"/>
        <v>31639.531389999989</v>
      </c>
    </row>
    <row r="350" spans="1:11" x14ac:dyDescent="0.25">
      <c r="A350" s="7" t="s">
        <v>309</v>
      </c>
      <c r="C350" s="17"/>
      <c r="D350" s="17"/>
      <c r="E350" s="20">
        <f>SUBTOTAL(9,E331:E349)</f>
        <v>601969694.25999999</v>
      </c>
      <c r="F350" s="20">
        <f t="shared" ref="F350:K350" si="102">SUBTOTAL(9,F331:F349)</f>
        <v>1116971.8640849167</v>
      </c>
      <c r="G350" s="20">
        <f t="shared" si="102"/>
        <v>1143631.9247605833</v>
      </c>
      <c r="H350" s="20">
        <f t="shared" si="102"/>
        <v>26660.06067566662</v>
      </c>
      <c r="I350" s="20">
        <f t="shared" si="102"/>
        <v>13403662.369019</v>
      </c>
      <c r="J350" s="20">
        <f t="shared" si="102"/>
        <v>13723583.097126998</v>
      </c>
      <c r="K350" s="20">
        <f t="shared" si="102"/>
        <v>319920.72810799954</v>
      </c>
    </row>
    <row r="351" spans="1:11" x14ac:dyDescent="0.25">
      <c r="C351" s="17"/>
      <c r="D351" s="17"/>
      <c r="E351" s="18"/>
      <c r="F351" s="19"/>
      <c r="G351" s="19"/>
      <c r="H351" s="18"/>
      <c r="I351" s="18"/>
      <c r="J351" s="18"/>
      <c r="K351" s="18"/>
    </row>
    <row r="352" spans="1:11" x14ac:dyDescent="0.25">
      <c r="C352" s="17"/>
      <c r="D352" s="17"/>
      <c r="E352" s="18"/>
      <c r="F352" s="19"/>
      <c r="G352" s="19"/>
      <c r="H352" s="18"/>
      <c r="I352" s="18"/>
      <c r="J352" s="18"/>
      <c r="K352" s="18"/>
    </row>
    <row r="353" spans="1:11" x14ac:dyDescent="0.25">
      <c r="A353" s="7" t="s">
        <v>310</v>
      </c>
    </row>
    <row r="354" spans="1:11" x14ac:dyDescent="0.25">
      <c r="A354" s="2" t="s">
        <v>311</v>
      </c>
      <c r="B354" s="2">
        <v>136100</v>
      </c>
      <c r="C354" s="17">
        <v>2.4E-2</v>
      </c>
      <c r="D354" s="17">
        <v>2.6200000000000001E-2</v>
      </c>
      <c r="E354" s="18">
        <v>15312297.529999999</v>
      </c>
      <c r="F354" s="19">
        <f t="shared" ref="F354:F372" si="103">E354*C354/12</f>
        <v>30624.595059999996</v>
      </c>
      <c r="G354" s="19">
        <f t="shared" ref="G354:G372" si="104">+E354*D354/12</f>
        <v>33431.849607166667</v>
      </c>
      <c r="H354" s="18">
        <f t="shared" ref="H354:H372" si="105">+G354-F354</f>
        <v>2807.2545471666708</v>
      </c>
      <c r="I354" s="18">
        <f t="shared" ref="I354:J372" si="106">+F354*12</f>
        <v>367495.14071999997</v>
      </c>
      <c r="J354" s="18">
        <f t="shared" si="106"/>
        <v>401182.19528600003</v>
      </c>
      <c r="K354" s="18">
        <f t="shared" ref="K354:K372" si="107">+J354-I354</f>
        <v>33687.054566000064</v>
      </c>
    </row>
    <row r="355" spans="1:11" x14ac:dyDescent="0.25">
      <c r="A355" s="2" t="s">
        <v>312</v>
      </c>
      <c r="B355" s="2">
        <v>136200</v>
      </c>
      <c r="C355" s="17">
        <v>2.12E-2</v>
      </c>
      <c r="D355" s="17">
        <v>2.3300000000000001E-2</v>
      </c>
      <c r="E355" s="18">
        <v>232263998.37</v>
      </c>
      <c r="F355" s="19">
        <f t="shared" si="103"/>
        <v>410333.06378700002</v>
      </c>
      <c r="G355" s="19">
        <f t="shared" si="104"/>
        <v>450979.26350175007</v>
      </c>
      <c r="H355" s="18">
        <f t="shared" si="105"/>
        <v>40646.199714750051</v>
      </c>
      <c r="I355" s="18">
        <f t="shared" si="106"/>
        <v>4923996.7654440003</v>
      </c>
      <c r="J355" s="18">
        <f t="shared" si="106"/>
        <v>5411751.1620210009</v>
      </c>
      <c r="K355" s="18">
        <f t="shared" si="107"/>
        <v>487754.39657700062</v>
      </c>
    </row>
    <row r="356" spans="1:11" x14ac:dyDescent="0.25">
      <c r="A356" s="2" t="s">
        <v>313</v>
      </c>
      <c r="B356" s="2">
        <v>136400</v>
      </c>
      <c r="C356" s="17">
        <v>3.6499999999999998E-2</v>
      </c>
      <c r="D356" s="17">
        <v>3.0099999999999998E-2</v>
      </c>
      <c r="E356" s="18">
        <v>0</v>
      </c>
      <c r="F356" s="19">
        <f t="shared" si="103"/>
        <v>0</v>
      </c>
      <c r="G356" s="19">
        <f t="shared" si="104"/>
        <v>0</v>
      </c>
      <c r="H356" s="18">
        <f t="shared" si="105"/>
        <v>0</v>
      </c>
      <c r="I356" s="18">
        <f t="shared" si="106"/>
        <v>0</v>
      </c>
      <c r="J356" s="18">
        <f t="shared" si="106"/>
        <v>0</v>
      </c>
      <c r="K356" s="18">
        <f t="shared" si="107"/>
        <v>0</v>
      </c>
    </row>
    <row r="357" spans="1:11" x14ac:dyDescent="0.25">
      <c r="A357" s="2" t="s">
        <v>314</v>
      </c>
      <c r="B357" s="2">
        <v>136400</v>
      </c>
      <c r="C357" s="17">
        <v>3.6499999999999998E-2</v>
      </c>
      <c r="D357" s="17">
        <v>3.0099999999999998E-2</v>
      </c>
      <c r="E357" s="18">
        <v>292014869.60999995</v>
      </c>
      <c r="F357" s="19">
        <f t="shared" si="103"/>
        <v>888211.89506374986</v>
      </c>
      <c r="G357" s="19">
        <f t="shared" si="104"/>
        <v>732470.63127174985</v>
      </c>
      <c r="H357" s="18">
        <f t="shared" si="105"/>
        <v>-155741.26379200001</v>
      </c>
      <c r="I357" s="18">
        <f t="shared" si="106"/>
        <v>10658542.740764998</v>
      </c>
      <c r="J357" s="18">
        <f t="shared" si="106"/>
        <v>8789647.5752609987</v>
      </c>
      <c r="K357" s="18">
        <f t="shared" si="107"/>
        <v>-1868895.1655039992</v>
      </c>
    </row>
    <row r="358" spans="1:11" x14ac:dyDescent="0.25">
      <c r="A358" s="2" t="s">
        <v>315</v>
      </c>
      <c r="B358" s="2">
        <v>136500</v>
      </c>
      <c r="C358" s="17">
        <v>3.7599999999999995E-2</v>
      </c>
      <c r="D358" s="17">
        <v>3.44E-2</v>
      </c>
      <c r="E358" s="18">
        <v>0</v>
      </c>
      <c r="F358" s="19">
        <f t="shared" si="103"/>
        <v>0</v>
      </c>
      <c r="G358" s="19">
        <f t="shared" si="104"/>
        <v>0</v>
      </c>
      <c r="H358" s="18">
        <f t="shared" si="105"/>
        <v>0</v>
      </c>
      <c r="I358" s="18">
        <f t="shared" si="106"/>
        <v>0</v>
      </c>
      <c r="J358" s="18">
        <f t="shared" si="106"/>
        <v>0</v>
      </c>
      <c r="K358" s="18">
        <f t="shared" si="107"/>
        <v>0</v>
      </c>
    </row>
    <row r="359" spans="1:11" x14ac:dyDescent="0.25">
      <c r="A359" s="2" t="s">
        <v>316</v>
      </c>
      <c r="B359" s="2">
        <v>136500</v>
      </c>
      <c r="C359" s="17">
        <v>3.7599999999999995E-2</v>
      </c>
      <c r="D359" s="17">
        <v>3.44E-2</v>
      </c>
      <c r="E359" s="18">
        <v>473160794.57999998</v>
      </c>
      <c r="F359" s="19">
        <f t="shared" si="103"/>
        <v>1482570.4896839997</v>
      </c>
      <c r="G359" s="19">
        <f t="shared" si="104"/>
        <v>1356394.277796</v>
      </c>
      <c r="H359" s="18">
        <f t="shared" si="105"/>
        <v>-126176.21188799967</v>
      </c>
      <c r="I359" s="18">
        <f t="shared" si="106"/>
        <v>17790845.876207996</v>
      </c>
      <c r="J359" s="18">
        <f t="shared" si="106"/>
        <v>16276731.333551999</v>
      </c>
      <c r="K359" s="18">
        <f t="shared" si="107"/>
        <v>-1514114.542655997</v>
      </c>
    </row>
    <row r="360" spans="1:11" x14ac:dyDescent="0.25">
      <c r="A360" s="2" t="s">
        <v>317</v>
      </c>
      <c r="B360" s="2">
        <v>136600</v>
      </c>
      <c r="C360" s="17">
        <v>2.0799999999999999E-2</v>
      </c>
      <c r="D360" s="17">
        <v>2.3199999999999998E-2</v>
      </c>
      <c r="E360" s="18">
        <v>96458544.38000001</v>
      </c>
      <c r="F360" s="19">
        <f t="shared" si="103"/>
        <v>167194.81025866666</v>
      </c>
      <c r="G360" s="19">
        <f t="shared" si="104"/>
        <v>186486.51913466665</v>
      </c>
      <c r="H360" s="18">
        <f t="shared" si="105"/>
        <v>19291.70887599999</v>
      </c>
      <c r="I360" s="18">
        <f t="shared" si="106"/>
        <v>2006337.7231040001</v>
      </c>
      <c r="J360" s="18">
        <f t="shared" si="106"/>
        <v>2237838.2296159999</v>
      </c>
      <c r="K360" s="18">
        <f t="shared" si="107"/>
        <v>231500.50651199976</v>
      </c>
    </row>
    <row r="361" spans="1:11" x14ac:dyDescent="0.25">
      <c r="A361" s="2" t="s">
        <v>318</v>
      </c>
      <c r="B361" s="2">
        <v>136700</v>
      </c>
      <c r="C361" s="17">
        <v>0.03</v>
      </c>
      <c r="D361" s="17">
        <v>2.9000000000000001E-2</v>
      </c>
      <c r="E361" s="18">
        <v>0</v>
      </c>
      <c r="F361" s="19">
        <f t="shared" si="103"/>
        <v>0</v>
      </c>
      <c r="G361" s="19">
        <f t="shared" si="104"/>
        <v>0</v>
      </c>
      <c r="H361" s="18">
        <f t="shared" si="105"/>
        <v>0</v>
      </c>
      <c r="I361" s="18">
        <f t="shared" si="106"/>
        <v>0</v>
      </c>
      <c r="J361" s="18">
        <f t="shared" si="106"/>
        <v>0</v>
      </c>
      <c r="K361" s="18">
        <f t="shared" si="107"/>
        <v>0</v>
      </c>
    </row>
    <row r="362" spans="1:11" x14ac:dyDescent="0.25">
      <c r="A362" s="2" t="s">
        <v>319</v>
      </c>
      <c r="B362" s="2">
        <v>136700</v>
      </c>
      <c r="C362" s="17">
        <v>0.03</v>
      </c>
      <c r="D362" s="17">
        <v>2.9000000000000001E-2</v>
      </c>
      <c r="E362" s="18">
        <v>426799457.00999999</v>
      </c>
      <c r="F362" s="19">
        <f t="shared" si="103"/>
        <v>1066998.6425249998</v>
      </c>
      <c r="G362" s="19">
        <f t="shared" si="104"/>
        <v>1031432.0211075</v>
      </c>
      <c r="H362" s="18">
        <f t="shared" si="105"/>
        <v>-35566.621417499846</v>
      </c>
      <c r="I362" s="18">
        <f t="shared" si="106"/>
        <v>12803983.710299999</v>
      </c>
      <c r="J362" s="18">
        <f t="shared" si="106"/>
        <v>12377184.253289999</v>
      </c>
      <c r="K362" s="18">
        <f t="shared" si="107"/>
        <v>-426799.45700999908</v>
      </c>
    </row>
    <row r="363" spans="1:11" x14ac:dyDescent="0.25">
      <c r="A363" s="2" t="s">
        <v>320</v>
      </c>
      <c r="B363" s="2">
        <v>136800</v>
      </c>
      <c r="C363" s="17">
        <v>1.8599999999999998E-2</v>
      </c>
      <c r="D363" s="17">
        <v>1.8700000000000001E-2</v>
      </c>
      <c r="E363" s="18">
        <v>195234451.89999998</v>
      </c>
      <c r="F363" s="19">
        <f t="shared" si="103"/>
        <v>302613.40044499992</v>
      </c>
      <c r="G363" s="19">
        <f t="shared" si="104"/>
        <v>304240.35421083332</v>
      </c>
      <c r="H363" s="18">
        <f t="shared" si="105"/>
        <v>1626.9537658334011</v>
      </c>
      <c r="I363" s="18">
        <f t="shared" si="106"/>
        <v>3631360.805339999</v>
      </c>
      <c r="J363" s="18">
        <f t="shared" si="106"/>
        <v>3650884.2505299998</v>
      </c>
      <c r="K363" s="18">
        <f t="shared" si="107"/>
        <v>19523.445190000813</v>
      </c>
    </row>
    <row r="364" spans="1:11" x14ac:dyDescent="0.25">
      <c r="A364" s="2" t="s">
        <v>321</v>
      </c>
      <c r="B364" s="2">
        <v>136910</v>
      </c>
      <c r="C364" s="17">
        <v>3.7600000000000001E-2</v>
      </c>
      <c r="D364" s="17">
        <v>2.7900000000000001E-2</v>
      </c>
      <c r="E364" s="18">
        <v>22807896.100000001</v>
      </c>
      <c r="F364" s="19">
        <f t="shared" si="103"/>
        <v>71464.741113333337</v>
      </c>
      <c r="G364" s="19">
        <f t="shared" si="104"/>
        <v>53028.358432500005</v>
      </c>
      <c r="H364" s="18">
        <f t="shared" si="105"/>
        <v>-18436.382680833332</v>
      </c>
      <c r="I364" s="18">
        <f t="shared" si="106"/>
        <v>857576.8933600001</v>
      </c>
      <c r="J364" s="18">
        <f t="shared" si="106"/>
        <v>636340.30119000003</v>
      </c>
      <c r="K364" s="18">
        <f t="shared" si="107"/>
        <v>-221236.59217000008</v>
      </c>
    </row>
    <row r="365" spans="1:11" ht="15" customHeight="1" x14ac:dyDescent="0.25">
      <c r="A365" s="2" t="s">
        <v>322</v>
      </c>
      <c r="B365" s="2">
        <v>136920</v>
      </c>
      <c r="C365" s="17">
        <v>2.52E-2</v>
      </c>
      <c r="D365" s="17">
        <v>2.7900000000000001E-2</v>
      </c>
      <c r="E365" s="18">
        <v>29691453.479999989</v>
      </c>
      <c r="F365" s="19">
        <f t="shared" si="103"/>
        <v>62352.052307999977</v>
      </c>
      <c r="G365" s="19">
        <f t="shared" si="104"/>
        <v>69032.629340999978</v>
      </c>
      <c r="H365" s="18">
        <f t="shared" si="105"/>
        <v>6680.5770330000014</v>
      </c>
      <c r="I365" s="18">
        <f t="shared" si="106"/>
        <v>748224.62769599969</v>
      </c>
      <c r="J365" s="18">
        <f t="shared" si="106"/>
        <v>828391.55209199968</v>
      </c>
      <c r="K365" s="18">
        <f t="shared" si="107"/>
        <v>80166.924395999988</v>
      </c>
    </row>
    <row r="366" spans="1:11" x14ac:dyDescent="0.25">
      <c r="A366" s="2" t="s">
        <v>323</v>
      </c>
      <c r="B366" s="2">
        <v>137000</v>
      </c>
      <c r="C366" s="17">
        <v>4.7E-2</v>
      </c>
      <c r="D366" s="17">
        <v>5.7000000000000002E-2</v>
      </c>
      <c r="E366" s="18">
        <v>18970525.459999997</v>
      </c>
      <c r="F366" s="19">
        <f t="shared" si="103"/>
        <v>74301.224718333324</v>
      </c>
      <c r="G366" s="19">
        <f t="shared" si="104"/>
        <v>90109.995934999999</v>
      </c>
      <c r="H366" s="18">
        <f t="shared" si="105"/>
        <v>15808.771216666675</v>
      </c>
      <c r="I366" s="18">
        <f t="shared" si="106"/>
        <v>891614.69661999983</v>
      </c>
      <c r="J366" s="18">
        <f t="shared" si="106"/>
        <v>1081319.9512199999</v>
      </c>
      <c r="K366" s="18">
        <f t="shared" si="107"/>
        <v>189705.2546000001</v>
      </c>
    </row>
    <row r="367" spans="1:11" x14ac:dyDescent="0.25">
      <c r="A367" s="2" t="s">
        <v>324</v>
      </c>
      <c r="B367" s="2">
        <v>137001</v>
      </c>
      <c r="C367" s="17">
        <v>6.6400000000000001E-2</v>
      </c>
      <c r="D367" s="17">
        <v>8.1900000000000001E-2</v>
      </c>
      <c r="E367" s="18">
        <v>3011107.95</v>
      </c>
      <c r="F367" s="19">
        <f t="shared" si="103"/>
        <v>16661.46399</v>
      </c>
      <c r="G367" s="19">
        <f t="shared" si="104"/>
        <v>20550.811758750002</v>
      </c>
      <c r="H367" s="18">
        <f t="shared" si="105"/>
        <v>3889.3477687500017</v>
      </c>
      <c r="I367" s="18">
        <f t="shared" si="106"/>
        <v>199937.56787999999</v>
      </c>
      <c r="J367" s="18">
        <f t="shared" si="106"/>
        <v>246609.74110500002</v>
      </c>
      <c r="K367" s="18">
        <f t="shared" si="107"/>
        <v>46672.173225000035</v>
      </c>
    </row>
    <row r="368" spans="1:11" x14ac:dyDescent="0.25">
      <c r="A368" s="2" t="s">
        <v>325</v>
      </c>
      <c r="B368" s="2">
        <v>137011</v>
      </c>
      <c r="C368" s="17">
        <v>7.1300000000000002E-2</v>
      </c>
      <c r="D368" s="17">
        <v>7.3200000000000001E-2</v>
      </c>
      <c r="E368" s="18">
        <v>336872.62</v>
      </c>
      <c r="F368" s="19">
        <f t="shared" si="103"/>
        <v>2001.5848171666667</v>
      </c>
      <c r="G368" s="19">
        <f t="shared" si="104"/>
        <v>2054.922982</v>
      </c>
      <c r="H368" s="18">
        <f t="shared" si="105"/>
        <v>53.338164833333394</v>
      </c>
      <c r="I368" s="18">
        <f t="shared" si="106"/>
        <v>24019.017806</v>
      </c>
      <c r="J368" s="18">
        <f t="shared" si="106"/>
        <v>24659.075784000001</v>
      </c>
      <c r="K368" s="18">
        <f t="shared" si="107"/>
        <v>640.05797800000073</v>
      </c>
    </row>
    <row r="369" spans="1:11" x14ac:dyDescent="0.25">
      <c r="A369" s="2" t="s">
        <v>326</v>
      </c>
      <c r="B369" s="2">
        <v>137020</v>
      </c>
      <c r="C369" s="17">
        <v>4.58E-2</v>
      </c>
      <c r="D369" s="17">
        <v>3.4099999999999998E-2</v>
      </c>
      <c r="E369" s="18">
        <v>6842202.9100000001</v>
      </c>
      <c r="F369" s="19">
        <f t="shared" si="103"/>
        <v>26114.407773166666</v>
      </c>
      <c r="G369" s="19">
        <f t="shared" si="104"/>
        <v>19443.259935916667</v>
      </c>
      <c r="H369" s="18">
        <f t="shared" si="105"/>
        <v>-6671.1478372499987</v>
      </c>
      <c r="I369" s="18">
        <f t="shared" si="106"/>
        <v>313372.893278</v>
      </c>
      <c r="J369" s="18">
        <f t="shared" si="106"/>
        <v>233319.11923100002</v>
      </c>
      <c r="K369" s="18">
        <f t="shared" si="107"/>
        <v>-80053.774046999984</v>
      </c>
    </row>
    <row r="370" spans="1:11" x14ac:dyDescent="0.25">
      <c r="A370" s="2" t="s">
        <v>327</v>
      </c>
      <c r="B370" s="2">
        <v>137101</v>
      </c>
      <c r="C370" s="17">
        <v>0.1139</v>
      </c>
      <c r="D370" s="17">
        <v>0.108</v>
      </c>
      <c r="E370" s="18">
        <v>235254.24</v>
      </c>
      <c r="F370" s="19">
        <f t="shared" si="103"/>
        <v>2232.9548279999999</v>
      </c>
      <c r="G370" s="19">
        <f t="shared" si="104"/>
        <v>2117.2881599999996</v>
      </c>
      <c r="H370" s="18">
        <f t="shared" si="105"/>
        <v>-115.6666680000003</v>
      </c>
      <c r="I370" s="18">
        <f t="shared" si="106"/>
        <v>26795.457935999999</v>
      </c>
      <c r="J370" s="18">
        <f t="shared" si="106"/>
        <v>25407.457919999993</v>
      </c>
      <c r="K370" s="18">
        <f t="shared" si="107"/>
        <v>-1388.0000160000054</v>
      </c>
    </row>
    <row r="371" spans="1:11" x14ac:dyDescent="0.25">
      <c r="A371" s="2" t="s">
        <v>328</v>
      </c>
      <c r="B371" s="2">
        <v>137310</v>
      </c>
      <c r="C371" s="17">
        <v>4.3199999999999995E-2</v>
      </c>
      <c r="D371" s="17">
        <v>3.6900000000000002E-2</v>
      </c>
      <c r="E371" s="18">
        <v>85716201.25999999</v>
      </c>
      <c r="F371" s="19">
        <f t="shared" si="103"/>
        <v>308578.32453599997</v>
      </c>
      <c r="G371" s="19">
        <f t="shared" si="104"/>
        <v>263577.31887449999</v>
      </c>
      <c r="H371" s="18">
        <f t="shared" si="105"/>
        <v>-45001.005661499978</v>
      </c>
      <c r="I371" s="18">
        <f t="shared" si="106"/>
        <v>3702939.8944319999</v>
      </c>
      <c r="J371" s="18">
        <f t="shared" si="106"/>
        <v>3162927.8264939999</v>
      </c>
      <c r="K371" s="18">
        <f t="shared" si="107"/>
        <v>-540012.06793799996</v>
      </c>
    </row>
    <row r="372" spans="1:11" x14ac:dyDescent="0.25">
      <c r="A372" s="2" t="s">
        <v>329</v>
      </c>
      <c r="B372" s="2">
        <v>137320</v>
      </c>
      <c r="C372" s="17">
        <v>4.0500000000000001E-2</v>
      </c>
      <c r="D372" s="17">
        <v>3.6900000000000002E-2</v>
      </c>
      <c r="E372" s="18">
        <v>75042253.539999992</v>
      </c>
      <c r="F372" s="19">
        <f t="shared" si="103"/>
        <v>253267.60569749997</v>
      </c>
      <c r="G372" s="19">
        <f t="shared" si="104"/>
        <v>230754.92963549998</v>
      </c>
      <c r="H372" s="18">
        <f t="shared" si="105"/>
        <v>-22512.676061999984</v>
      </c>
      <c r="I372" s="18">
        <f t="shared" si="106"/>
        <v>3039211.2683699997</v>
      </c>
      <c r="J372" s="18">
        <f t="shared" si="106"/>
        <v>2769059.1556259999</v>
      </c>
      <c r="K372" s="18">
        <f t="shared" si="107"/>
        <v>-270152.11274399981</v>
      </c>
    </row>
    <row r="373" spans="1:11" x14ac:dyDescent="0.25">
      <c r="A373" s="7" t="s">
        <v>330</v>
      </c>
      <c r="C373" s="17"/>
      <c r="D373" s="17"/>
      <c r="E373" s="20">
        <f>SUBTOTAL(9,E354:E372)</f>
        <v>1973898180.9400001</v>
      </c>
      <c r="F373" s="20">
        <f t="shared" ref="F373:K373" si="108">SUBTOTAL(9,F354:F372)</f>
        <v>5165521.2566049155</v>
      </c>
      <c r="G373" s="20">
        <f t="shared" si="108"/>
        <v>4846104.4316848321</v>
      </c>
      <c r="H373" s="20">
        <f t="shared" si="108"/>
        <v>-319416.8249200827</v>
      </c>
      <c r="I373" s="20">
        <f t="shared" si="108"/>
        <v>61986255.079259001</v>
      </c>
      <c r="J373" s="20">
        <f t="shared" si="108"/>
        <v>58153253.180217989</v>
      </c>
      <c r="K373" s="20">
        <f t="shared" si="108"/>
        <v>-3833001.8990409938</v>
      </c>
    </row>
    <row r="374" spans="1:11" x14ac:dyDescent="0.25">
      <c r="C374" s="17"/>
      <c r="D374" s="17"/>
      <c r="E374" s="18"/>
      <c r="F374" s="19"/>
      <c r="G374" s="19"/>
      <c r="H374" s="18"/>
      <c r="I374" s="18"/>
      <c r="J374" s="18"/>
      <c r="K374" s="18"/>
    </row>
    <row r="375" spans="1:11" x14ac:dyDescent="0.25">
      <c r="C375" s="17"/>
      <c r="D375" s="17"/>
      <c r="E375" s="18"/>
      <c r="F375" s="19"/>
      <c r="G375" s="19"/>
      <c r="H375" s="18"/>
      <c r="I375" s="18"/>
      <c r="J375" s="18"/>
      <c r="K375" s="18"/>
    </row>
    <row r="376" spans="1:11" x14ac:dyDescent="0.25">
      <c r="A376" s="7" t="s">
        <v>331</v>
      </c>
      <c r="C376" s="17"/>
      <c r="D376" s="17"/>
      <c r="E376" s="18"/>
      <c r="F376" s="19"/>
      <c r="G376" s="19"/>
      <c r="H376" s="18"/>
      <c r="I376" s="18"/>
      <c r="J376" s="18"/>
      <c r="K376" s="18"/>
    </row>
    <row r="377" spans="1:11" x14ac:dyDescent="0.25">
      <c r="A377" s="7"/>
      <c r="C377" s="17"/>
      <c r="D377" s="17"/>
      <c r="E377" s="18"/>
      <c r="F377" s="19"/>
      <c r="G377" s="19"/>
      <c r="H377" s="18"/>
      <c r="I377" s="18"/>
      <c r="J377" s="18"/>
      <c r="K377" s="18"/>
    </row>
    <row r="378" spans="1:11" x14ac:dyDescent="0.25">
      <c r="A378" s="7" t="s">
        <v>332</v>
      </c>
      <c r="C378" s="17"/>
      <c r="D378" s="17"/>
      <c r="E378" s="18"/>
      <c r="F378" s="19"/>
      <c r="G378" s="19"/>
      <c r="H378" s="18"/>
      <c r="I378" s="18"/>
      <c r="J378" s="18"/>
      <c r="K378" s="18"/>
    </row>
    <row r="379" spans="1:11" x14ac:dyDescent="0.25">
      <c r="A379" s="2" t="s">
        <v>333</v>
      </c>
      <c r="B379" s="2">
        <v>139220</v>
      </c>
      <c r="C379" s="17">
        <v>6.0100000000000001E-2</v>
      </c>
      <c r="D379" s="17">
        <v>6.0100000000000001E-2</v>
      </c>
      <c r="E379" s="18">
        <v>362090.06000000006</v>
      </c>
      <c r="F379" s="19">
        <f>E379*C379/12</f>
        <v>1813.4677171666669</v>
      </c>
      <c r="G379" s="19">
        <f>+E379*D379/12</f>
        <v>1813.4677171666669</v>
      </c>
      <c r="H379" s="18">
        <f>+G379-F379</f>
        <v>0</v>
      </c>
      <c r="I379" s="18">
        <f t="shared" ref="I379:J381" si="109">+F379*12</f>
        <v>21761.612606000002</v>
      </c>
      <c r="J379" s="18">
        <f t="shared" si="109"/>
        <v>21761.612606000002</v>
      </c>
      <c r="K379" s="18">
        <f>+J379-I379</f>
        <v>0</v>
      </c>
    </row>
    <row r="380" spans="1:11" x14ac:dyDescent="0.25">
      <c r="A380" s="2" t="s">
        <v>334</v>
      </c>
      <c r="B380" s="2">
        <v>139200</v>
      </c>
      <c r="C380" s="17">
        <v>3.85E-2</v>
      </c>
      <c r="D380" s="17">
        <v>5.0900000000000001E-2</v>
      </c>
      <c r="E380" s="18">
        <v>1383897.99</v>
      </c>
      <c r="F380" s="19">
        <f>E380*C380/12</f>
        <v>4440.0060512499995</v>
      </c>
      <c r="G380" s="19">
        <f>+E380*D380/12</f>
        <v>5870.03397425</v>
      </c>
      <c r="H380" s="18">
        <f t="shared" ref="H380:H381" si="110">+G380-F380</f>
        <v>1430.0279230000006</v>
      </c>
      <c r="I380" s="18">
        <f t="shared" si="109"/>
        <v>53280.072614999997</v>
      </c>
      <c r="J380" s="18">
        <f t="shared" si="109"/>
        <v>70440.407691</v>
      </c>
      <c r="K380" s="18">
        <f t="shared" ref="K380:K381" si="111">+J380-I380</f>
        <v>17160.335076000003</v>
      </c>
    </row>
    <row r="381" spans="1:11" x14ac:dyDescent="0.25">
      <c r="A381" s="2" t="s">
        <v>335</v>
      </c>
      <c r="B381" s="2">
        <v>139210</v>
      </c>
      <c r="C381" s="17">
        <v>4.4900000000000002E-2</v>
      </c>
      <c r="D381" s="17">
        <v>3.49E-2</v>
      </c>
      <c r="E381" s="18">
        <v>8035916.2300000004</v>
      </c>
      <c r="F381" s="19">
        <f>E381*C381/12</f>
        <v>30067.71989391667</v>
      </c>
      <c r="G381" s="19">
        <f>+E381*D381/12</f>
        <v>23371.123035583336</v>
      </c>
      <c r="H381" s="18">
        <f t="shared" si="110"/>
        <v>-6696.5968583333342</v>
      </c>
      <c r="I381" s="18">
        <f t="shared" si="109"/>
        <v>360812.63872700004</v>
      </c>
      <c r="J381" s="18">
        <f t="shared" si="109"/>
        <v>280453.47642700002</v>
      </c>
      <c r="K381" s="18">
        <f t="shared" si="111"/>
        <v>-80359.162300000025</v>
      </c>
    </row>
    <row r="382" spans="1:11" x14ac:dyDescent="0.25">
      <c r="A382" s="7" t="s">
        <v>336</v>
      </c>
      <c r="E382" s="20">
        <f>SUBTOTAL(9,E379:E381)</f>
        <v>9781904.2800000012</v>
      </c>
      <c r="F382" s="20">
        <f t="shared" ref="F382:K382" si="112">SUBTOTAL(9,F379:F381)</f>
        <v>36321.193662333339</v>
      </c>
      <c r="G382" s="20">
        <f t="shared" si="112"/>
        <v>31054.624727000002</v>
      </c>
      <c r="H382" s="20">
        <f t="shared" si="112"/>
        <v>-5266.5689353333337</v>
      </c>
      <c r="I382" s="20">
        <f t="shared" si="112"/>
        <v>435854.32394800003</v>
      </c>
      <c r="J382" s="20">
        <f t="shared" si="112"/>
        <v>372655.49672400003</v>
      </c>
      <c r="K382" s="20">
        <f t="shared" si="112"/>
        <v>-63198.827224000022</v>
      </c>
    </row>
    <row r="383" spans="1:11" x14ac:dyDescent="0.25">
      <c r="C383" s="17"/>
      <c r="D383" s="17"/>
      <c r="E383" s="18"/>
      <c r="F383" s="19"/>
      <c r="G383" s="19"/>
      <c r="H383" s="18"/>
      <c r="I383" s="18"/>
      <c r="J383" s="18"/>
      <c r="K383" s="18"/>
    </row>
    <row r="384" spans="1:11" x14ac:dyDescent="0.25">
      <c r="A384" s="7" t="s">
        <v>337</v>
      </c>
      <c r="C384" s="17"/>
      <c r="D384" s="17"/>
      <c r="E384" s="18"/>
      <c r="F384" s="19"/>
      <c r="G384" s="19"/>
      <c r="H384" s="18"/>
      <c r="I384" s="18"/>
      <c r="J384" s="18"/>
      <c r="K384" s="18"/>
    </row>
    <row r="385" spans="1:15" x14ac:dyDescent="0.25">
      <c r="A385" s="2" t="s">
        <v>338</v>
      </c>
      <c r="B385" s="2">
        <v>139400</v>
      </c>
      <c r="C385" s="17">
        <v>0.04</v>
      </c>
      <c r="D385" s="17">
        <v>0.04</v>
      </c>
      <c r="E385" s="18">
        <v>8621402.5</v>
      </c>
      <c r="F385" s="19">
        <f>E385*C385/12</f>
        <v>28738.008333333335</v>
      </c>
      <c r="G385" s="19">
        <f>+E385*D385/12</f>
        <v>28738.008333333335</v>
      </c>
      <c r="H385" s="18">
        <f>+G385-F385</f>
        <v>0</v>
      </c>
      <c r="I385" s="18">
        <f>+F385*12</f>
        <v>344856.10000000003</v>
      </c>
      <c r="J385" s="18">
        <f>+G385*12</f>
        <v>344856.10000000003</v>
      </c>
      <c r="K385" s="18">
        <f>+J385-I385</f>
        <v>0</v>
      </c>
    </row>
    <row r="386" spans="1:15" x14ac:dyDescent="0.25">
      <c r="A386" s="7" t="s">
        <v>339</v>
      </c>
      <c r="C386" s="17"/>
      <c r="D386" s="17"/>
      <c r="E386" s="20">
        <f>SUBTOTAL(9,E385)</f>
        <v>8621402.5</v>
      </c>
      <c r="F386" s="20">
        <f t="shared" ref="F386:K386" si="113">SUBTOTAL(9,F385)</f>
        <v>28738.008333333335</v>
      </c>
      <c r="G386" s="20">
        <f t="shared" si="113"/>
        <v>28738.008333333335</v>
      </c>
      <c r="H386" s="20">
        <f t="shared" si="113"/>
        <v>0</v>
      </c>
      <c r="I386" s="20">
        <f t="shared" si="113"/>
        <v>344856.10000000003</v>
      </c>
      <c r="J386" s="20">
        <f t="shared" si="113"/>
        <v>344856.10000000003</v>
      </c>
      <c r="K386" s="20">
        <f t="shared" si="113"/>
        <v>0</v>
      </c>
    </row>
    <row r="387" spans="1:15" x14ac:dyDescent="0.25">
      <c r="C387" s="17"/>
      <c r="D387" s="17"/>
      <c r="E387" s="18"/>
      <c r="F387" s="19"/>
      <c r="G387" s="19"/>
      <c r="H387" s="18"/>
      <c r="I387" s="18"/>
      <c r="J387" s="18"/>
      <c r="K387" s="18"/>
    </row>
    <row r="388" spans="1:15" x14ac:dyDescent="0.25">
      <c r="A388" s="7" t="s">
        <v>340</v>
      </c>
      <c r="C388" s="17"/>
      <c r="D388" s="17"/>
      <c r="E388" s="18"/>
      <c r="F388" s="19"/>
      <c r="G388" s="19"/>
      <c r="H388" s="18"/>
      <c r="I388" s="18"/>
      <c r="J388" s="18"/>
      <c r="K388" s="18"/>
    </row>
    <row r="389" spans="1:15" x14ac:dyDescent="0.25">
      <c r="A389" s="2" t="s">
        <v>341</v>
      </c>
      <c r="B389" s="2">
        <v>139610</v>
      </c>
      <c r="C389" s="17">
        <v>3.4100000000000005E-2</v>
      </c>
      <c r="D389" s="17">
        <v>2.7799999999999998E-2</v>
      </c>
      <c r="E389" s="18">
        <v>4572629.45</v>
      </c>
      <c r="F389" s="19">
        <f>E389*C389/12</f>
        <v>12993.888687083336</v>
      </c>
      <c r="G389" s="19">
        <f>+E389*D389/12</f>
        <v>10593.258225833333</v>
      </c>
      <c r="H389" s="18">
        <f>+G389-F389</f>
        <v>-2400.6304612500026</v>
      </c>
      <c r="I389" s="18">
        <f>+F389*12</f>
        <v>155926.66424500002</v>
      </c>
      <c r="J389" s="18">
        <f>+G389*12</f>
        <v>127119.09870999999</v>
      </c>
      <c r="K389" s="18">
        <f>+J389-I389</f>
        <v>-28807.565535000031</v>
      </c>
    </row>
    <row r="390" spans="1:15" x14ac:dyDescent="0.25">
      <c r="A390" s="2" t="s">
        <v>342</v>
      </c>
      <c r="B390" s="2">
        <v>139620</v>
      </c>
      <c r="C390" s="17">
        <v>3.2500000000000001E-2</v>
      </c>
      <c r="D390" s="17">
        <v>2.46E-2</v>
      </c>
      <c r="E390" s="18">
        <v>783166.70000000007</v>
      </c>
      <c r="F390" s="19">
        <f>E390*C390/12</f>
        <v>2121.076479166667</v>
      </c>
      <c r="G390" s="19">
        <f>+E390*D390/12</f>
        <v>1605.4917350000003</v>
      </c>
      <c r="H390" s="18">
        <f>+G390-F390</f>
        <v>-515.58474416666672</v>
      </c>
      <c r="I390" s="18">
        <f>+F390*12</f>
        <v>25452.917750000004</v>
      </c>
      <c r="J390" s="18">
        <f>+G390*12</f>
        <v>19265.900820000003</v>
      </c>
      <c r="K390" s="18">
        <f>+J390-I390</f>
        <v>-6187.0169300000016</v>
      </c>
    </row>
    <row r="391" spans="1:15" x14ac:dyDescent="0.25">
      <c r="A391" s="7" t="s">
        <v>343</v>
      </c>
      <c r="C391" s="17"/>
      <c r="D391" s="17"/>
      <c r="E391" s="20">
        <f>SUBTOTAL(9,E389:E390)</f>
        <v>5355796.1500000004</v>
      </c>
      <c r="F391" s="20">
        <f t="shared" ref="F391:K391" si="114">SUBTOTAL(9,F389:F390)</f>
        <v>15114.965166250004</v>
      </c>
      <c r="G391" s="20">
        <f t="shared" si="114"/>
        <v>12198.749960833333</v>
      </c>
      <c r="H391" s="20">
        <f t="shared" si="114"/>
        <v>-2916.2152054166691</v>
      </c>
      <c r="I391" s="20">
        <f t="shared" si="114"/>
        <v>181379.58199500002</v>
      </c>
      <c r="J391" s="20">
        <f t="shared" si="114"/>
        <v>146384.99953</v>
      </c>
      <c r="K391" s="20">
        <f t="shared" si="114"/>
        <v>-34994.582465000029</v>
      </c>
    </row>
    <row r="392" spans="1:15" x14ac:dyDescent="0.25">
      <c r="C392" s="17"/>
      <c r="D392" s="17"/>
      <c r="E392" s="18"/>
      <c r="F392" s="19"/>
      <c r="G392" s="19"/>
      <c r="H392" s="18"/>
      <c r="I392" s="18"/>
      <c r="J392" s="18"/>
      <c r="K392" s="18"/>
    </row>
    <row r="393" spans="1:15" x14ac:dyDescent="0.25">
      <c r="A393" s="7" t="s">
        <v>344</v>
      </c>
      <c r="C393" s="17"/>
      <c r="D393" s="17"/>
      <c r="E393" s="18"/>
      <c r="F393" s="19"/>
      <c r="G393" s="19"/>
      <c r="H393" s="18"/>
      <c r="I393" s="18"/>
      <c r="J393" s="18"/>
      <c r="K393" s="18"/>
    </row>
    <row r="394" spans="1:15" x14ac:dyDescent="0.25">
      <c r="A394" s="2" t="s">
        <v>345</v>
      </c>
      <c r="B394" s="2">
        <v>139720</v>
      </c>
      <c r="C394" s="17">
        <v>0</v>
      </c>
      <c r="D394" s="17">
        <v>0</v>
      </c>
      <c r="E394" s="18">
        <v>6807501.2599999998</v>
      </c>
      <c r="F394" s="19">
        <f>E394*C394/12</f>
        <v>0</v>
      </c>
      <c r="G394" s="19">
        <f>+E394*D394/12</f>
        <v>0</v>
      </c>
      <c r="H394" s="18">
        <f>+G394-F394</f>
        <v>0</v>
      </c>
      <c r="I394" s="18">
        <f>+F394*12</f>
        <v>0</v>
      </c>
      <c r="J394" s="18">
        <f>+G394*12</f>
        <v>0</v>
      </c>
      <c r="K394" s="18">
        <f>+J394-I394</f>
        <v>0</v>
      </c>
    </row>
    <row r="395" spans="1:15" x14ac:dyDescent="0.25">
      <c r="A395" s="7" t="s">
        <v>346</v>
      </c>
      <c r="C395" s="17"/>
      <c r="D395" s="17"/>
      <c r="E395" s="20">
        <f>SUBTOTAL(9,E394)</f>
        <v>6807501.2599999998</v>
      </c>
      <c r="F395" s="20">
        <f t="shared" ref="F395:K395" si="115">SUBTOTAL(9,F394)</f>
        <v>0</v>
      </c>
      <c r="G395" s="20">
        <f t="shared" si="115"/>
        <v>0</v>
      </c>
      <c r="H395" s="20">
        <f t="shared" si="115"/>
        <v>0</v>
      </c>
      <c r="I395" s="20">
        <f t="shared" si="115"/>
        <v>0</v>
      </c>
      <c r="J395" s="20">
        <f t="shared" si="115"/>
        <v>0</v>
      </c>
      <c r="K395" s="20">
        <f t="shared" si="115"/>
        <v>0</v>
      </c>
    </row>
    <row r="396" spans="1:15" x14ac:dyDescent="0.25">
      <c r="C396" s="17"/>
      <c r="D396" s="17"/>
      <c r="E396" s="18"/>
      <c r="F396" s="19"/>
      <c r="G396" s="19"/>
      <c r="H396" s="18"/>
      <c r="I396" s="18"/>
      <c r="J396" s="18"/>
      <c r="K396" s="18"/>
    </row>
    <row r="397" spans="1:15" x14ac:dyDescent="0.25">
      <c r="A397" s="7" t="s">
        <v>347</v>
      </c>
      <c r="C397" s="17"/>
      <c r="D397" s="17"/>
      <c r="E397" s="22">
        <f t="shared" ref="E397:K397" si="116">SUBTOTAL(9,E379:E395)</f>
        <v>30566604.189999998</v>
      </c>
      <c r="F397" s="22">
        <f t="shared" si="116"/>
        <v>80174.167161916688</v>
      </c>
      <c r="G397" s="22">
        <f t="shared" si="116"/>
        <v>71991.383021166665</v>
      </c>
      <c r="H397" s="22">
        <f t="shared" si="116"/>
        <v>-8182.7841407500027</v>
      </c>
      <c r="I397" s="22">
        <f t="shared" si="116"/>
        <v>962090.00594300008</v>
      </c>
      <c r="J397" s="22">
        <f t="shared" si="116"/>
        <v>863896.59625400009</v>
      </c>
      <c r="K397" s="22">
        <f t="shared" si="116"/>
        <v>-98193.409689000051</v>
      </c>
    </row>
    <row r="398" spans="1:15" x14ac:dyDescent="0.25">
      <c r="C398" s="17"/>
      <c r="D398" s="17"/>
      <c r="E398" s="18"/>
      <c r="F398" s="19"/>
      <c r="G398" s="19"/>
      <c r="H398" s="18"/>
      <c r="I398" s="18"/>
      <c r="J398" s="18"/>
      <c r="K398" s="18"/>
    </row>
    <row r="399" spans="1:15" x14ac:dyDescent="0.25">
      <c r="C399" s="17"/>
      <c r="D399" s="17"/>
      <c r="E399" s="18"/>
      <c r="F399" s="19"/>
      <c r="G399" s="19"/>
      <c r="H399" s="18"/>
      <c r="I399" s="18"/>
      <c r="J399" s="18"/>
      <c r="K399" s="18"/>
    </row>
    <row r="400" spans="1:15" x14ac:dyDescent="0.25">
      <c r="A400" s="7" t="s">
        <v>348</v>
      </c>
      <c r="C400" s="17"/>
      <c r="D400" s="17"/>
      <c r="E400" s="25">
        <f>SUBTOTAL(9,E7:E397)</f>
        <v>6798267830.3399963</v>
      </c>
      <c r="F400" s="25">
        <f t="shared" ref="F400:K400" si="117">SUBTOTAL(9,F7:F397)</f>
        <v>19479391.080189291</v>
      </c>
      <c r="G400" s="25">
        <f t="shared" si="117"/>
        <v>18904359.576850235</v>
      </c>
      <c r="H400" s="25">
        <f t="shared" si="117"/>
        <v>-575031.50333904976</v>
      </c>
      <c r="I400" s="25">
        <f t="shared" si="117"/>
        <v>233752692.9622716</v>
      </c>
      <c r="J400" s="25">
        <f t="shared" si="117"/>
        <v>226852314.92220315</v>
      </c>
      <c r="K400" s="25">
        <f t="shared" si="117"/>
        <v>-6900378.0400685975</v>
      </c>
      <c r="N400" s="19"/>
      <c r="O400" s="19"/>
    </row>
    <row r="401" spans="1:11" x14ac:dyDescent="0.25">
      <c r="C401" s="17"/>
      <c r="D401" s="17"/>
      <c r="E401" s="18"/>
      <c r="F401" s="19"/>
      <c r="G401" s="19"/>
      <c r="H401" s="18"/>
      <c r="I401" s="18"/>
      <c r="J401" s="18"/>
      <c r="K401" s="18"/>
    </row>
    <row r="402" spans="1:11" x14ac:dyDescent="0.25">
      <c r="C402" s="17"/>
      <c r="D402" s="17"/>
      <c r="E402" s="18"/>
      <c r="F402" s="19"/>
      <c r="G402" s="19"/>
      <c r="H402" s="18"/>
      <c r="I402" s="18"/>
      <c r="J402" s="18"/>
      <c r="K402" s="18"/>
    </row>
    <row r="403" spans="1:11" x14ac:dyDescent="0.25">
      <c r="A403" s="7" t="s">
        <v>349</v>
      </c>
      <c r="C403" s="17"/>
      <c r="D403" s="17"/>
      <c r="E403" s="18"/>
      <c r="F403" s="19"/>
      <c r="G403" s="19"/>
      <c r="H403" s="18"/>
      <c r="I403" s="18"/>
      <c r="J403" s="18"/>
      <c r="K403" s="18"/>
    </row>
    <row r="404" spans="1:11" x14ac:dyDescent="0.25">
      <c r="A404" s="2" t="s">
        <v>350</v>
      </c>
      <c r="B404" s="2">
        <v>1315101</v>
      </c>
      <c r="C404" s="17">
        <v>0.25</v>
      </c>
      <c r="D404" s="17">
        <v>0.25</v>
      </c>
      <c r="E404" s="18">
        <v>0</v>
      </c>
      <c r="F404" s="19">
        <f t="shared" ref="F404:F467" si="118">E404*C404/12</f>
        <v>0</v>
      </c>
      <c r="G404" s="19">
        <f t="shared" ref="G404:G467" si="119">+E404*D404/12</f>
        <v>0</v>
      </c>
      <c r="H404" s="18">
        <f t="shared" ref="H404:H467" si="120">+G404-F404</f>
        <v>0</v>
      </c>
      <c r="I404" s="18">
        <f t="shared" ref="I404:J435" si="121">+F404*12</f>
        <v>0</v>
      </c>
      <c r="J404" s="18">
        <f t="shared" si="121"/>
        <v>0</v>
      </c>
      <c r="K404" s="18">
        <f t="shared" ref="K404:K467" si="122">+J404-I404</f>
        <v>0</v>
      </c>
    </row>
    <row r="405" spans="1:11" x14ac:dyDescent="0.25">
      <c r="A405" s="2" t="s">
        <v>351</v>
      </c>
      <c r="B405" s="2">
        <v>13151</v>
      </c>
      <c r="C405" s="17">
        <v>0.2</v>
      </c>
      <c r="D405" s="17">
        <v>0.2</v>
      </c>
      <c r="E405" s="18">
        <v>0</v>
      </c>
      <c r="F405" s="19">
        <f t="shared" si="118"/>
        <v>0</v>
      </c>
      <c r="G405" s="19">
        <f t="shared" si="119"/>
        <v>0</v>
      </c>
      <c r="H405" s="18">
        <f t="shared" si="120"/>
        <v>0</v>
      </c>
      <c r="I405" s="18">
        <f t="shared" si="121"/>
        <v>0</v>
      </c>
      <c r="J405" s="18">
        <f t="shared" si="121"/>
        <v>0</v>
      </c>
      <c r="K405" s="18">
        <f t="shared" si="122"/>
        <v>0</v>
      </c>
    </row>
    <row r="406" spans="1:11" x14ac:dyDescent="0.25">
      <c r="A406" s="2" t="s">
        <v>352</v>
      </c>
      <c r="B406" s="2">
        <v>1315201</v>
      </c>
      <c r="C406" s="17">
        <v>0.17630000000000001</v>
      </c>
      <c r="D406" s="17">
        <v>0.19439999999999999</v>
      </c>
      <c r="E406" s="18">
        <v>0</v>
      </c>
      <c r="F406" s="19">
        <f t="shared" si="118"/>
        <v>0</v>
      </c>
      <c r="G406" s="19">
        <f t="shared" si="119"/>
        <v>0</v>
      </c>
      <c r="H406" s="18">
        <f t="shared" si="120"/>
        <v>0</v>
      </c>
      <c r="I406" s="18">
        <f t="shared" si="121"/>
        <v>0</v>
      </c>
      <c r="J406" s="18">
        <f t="shared" si="121"/>
        <v>0</v>
      </c>
      <c r="K406" s="18">
        <f t="shared" si="122"/>
        <v>0</v>
      </c>
    </row>
    <row r="407" spans="1:11" x14ac:dyDescent="0.25">
      <c r="A407" s="2" t="s">
        <v>353</v>
      </c>
      <c r="B407" s="2">
        <v>1315202</v>
      </c>
      <c r="C407" s="17">
        <v>0.18970000000000001</v>
      </c>
      <c r="D407" s="17">
        <v>0.20269999999999999</v>
      </c>
      <c r="E407" s="18">
        <v>0</v>
      </c>
      <c r="F407" s="19">
        <f t="shared" si="118"/>
        <v>0</v>
      </c>
      <c r="G407" s="19">
        <f t="shared" si="119"/>
        <v>0</v>
      </c>
      <c r="H407" s="18">
        <f t="shared" si="120"/>
        <v>0</v>
      </c>
      <c r="I407" s="18">
        <f t="shared" si="121"/>
        <v>0</v>
      </c>
      <c r="J407" s="18">
        <f t="shared" si="121"/>
        <v>0</v>
      </c>
      <c r="K407" s="18">
        <f t="shared" si="122"/>
        <v>0</v>
      </c>
    </row>
    <row r="408" spans="1:11" x14ac:dyDescent="0.25">
      <c r="A408" s="2" t="s">
        <v>354</v>
      </c>
      <c r="B408" s="2">
        <v>13152</v>
      </c>
      <c r="C408" s="17">
        <v>9.4799999999999995E-2</v>
      </c>
      <c r="D408" s="17">
        <v>9.2899999999999996E-2</v>
      </c>
      <c r="E408" s="18">
        <v>0</v>
      </c>
      <c r="F408" s="19">
        <f t="shared" si="118"/>
        <v>0</v>
      </c>
      <c r="G408" s="19">
        <f t="shared" si="119"/>
        <v>0</v>
      </c>
      <c r="H408" s="18">
        <f t="shared" si="120"/>
        <v>0</v>
      </c>
      <c r="I408" s="18">
        <f t="shared" si="121"/>
        <v>0</v>
      </c>
      <c r="J408" s="18">
        <f t="shared" si="121"/>
        <v>0</v>
      </c>
      <c r="K408" s="18">
        <f t="shared" si="122"/>
        <v>0</v>
      </c>
    </row>
    <row r="409" spans="1:11" x14ac:dyDescent="0.25">
      <c r="A409" s="2" t="s">
        <v>355</v>
      </c>
      <c r="B409" s="2">
        <v>1315301</v>
      </c>
      <c r="C409" s="17">
        <v>0.1</v>
      </c>
      <c r="D409" s="17">
        <v>0.1</v>
      </c>
      <c r="E409" s="18">
        <v>0</v>
      </c>
      <c r="F409" s="19">
        <f t="shared" si="118"/>
        <v>0</v>
      </c>
      <c r="G409" s="19">
        <f t="shared" si="119"/>
        <v>0</v>
      </c>
      <c r="H409" s="18">
        <f t="shared" si="120"/>
        <v>0</v>
      </c>
      <c r="I409" s="18">
        <f t="shared" si="121"/>
        <v>0</v>
      </c>
      <c r="J409" s="18">
        <f t="shared" si="121"/>
        <v>0</v>
      </c>
      <c r="K409" s="18">
        <f t="shared" si="122"/>
        <v>0</v>
      </c>
    </row>
    <row r="410" spans="1:11" x14ac:dyDescent="0.25">
      <c r="A410" s="2" t="s">
        <v>356</v>
      </c>
      <c r="B410" s="2">
        <v>13153</v>
      </c>
      <c r="C410" s="17">
        <v>0.04</v>
      </c>
      <c r="D410" s="17">
        <v>0.04</v>
      </c>
      <c r="E410" s="18">
        <v>0</v>
      </c>
      <c r="F410" s="19">
        <f t="shared" si="118"/>
        <v>0</v>
      </c>
      <c r="G410" s="19">
        <f t="shared" si="119"/>
        <v>0</v>
      </c>
      <c r="H410" s="18">
        <f t="shared" si="120"/>
        <v>0</v>
      </c>
      <c r="I410" s="18">
        <f t="shared" si="121"/>
        <v>0</v>
      </c>
      <c r="J410" s="18">
        <f t="shared" si="121"/>
        <v>0</v>
      </c>
      <c r="K410" s="18">
        <f t="shared" si="122"/>
        <v>0</v>
      </c>
    </row>
    <row r="411" spans="1:11" x14ac:dyDescent="0.25">
      <c r="A411" s="2" t="s">
        <v>357</v>
      </c>
      <c r="B411" s="2">
        <v>1334101</v>
      </c>
      <c r="C411" s="17">
        <v>0.25</v>
      </c>
      <c r="D411" s="17">
        <v>0.25</v>
      </c>
      <c r="E411" s="18">
        <v>0</v>
      </c>
      <c r="F411" s="19">
        <f t="shared" si="118"/>
        <v>0</v>
      </c>
      <c r="G411" s="19">
        <f t="shared" si="119"/>
        <v>0</v>
      </c>
      <c r="H411" s="18">
        <f t="shared" si="120"/>
        <v>0</v>
      </c>
      <c r="I411" s="18">
        <f t="shared" si="121"/>
        <v>0</v>
      </c>
      <c r="J411" s="18">
        <f t="shared" si="121"/>
        <v>0</v>
      </c>
      <c r="K411" s="18">
        <f t="shared" si="122"/>
        <v>0</v>
      </c>
    </row>
    <row r="412" spans="1:11" x14ac:dyDescent="0.25">
      <c r="A412" s="2" t="s">
        <v>358</v>
      </c>
      <c r="B412" s="2">
        <v>13341</v>
      </c>
      <c r="C412" s="17">
        <v>0.2</v>
      </c>
      <c r="D412" s="17">
        <v>0.2</v>
      </c>
      <c r="E412" s="18">
        <v>0</v>
      </c>
      <c r="F412" s="19">
        <f t="shared" si="118"/>
        <v>0</v>
      </c>
      <c r="G412" s="19">
        <f t="shared" si="119"/>
        <v>0</v>
      </c>
      <c r="H412" s="18">
        <f t="shared" si="120"/>
        <v>0</v>
      </c>
      <c r="I412" s="18">
        <f t="shared" si="121"/>
        <v>0</v>
      </c>
      <c r="J412" s="18">
        <f t="shared" si="121"/>
        <v>0</v>
      </c>
      <c r="K412" s="18">
        <f t="shared" si="122"/>
        <v>0</v>
      </c>
    </row>
    <row r="413" spans="1:11" x14ac:dyDescent="0.25">
      <c r="A413" s="2" t="s">
        <v>359</v>
      </c>
      <c r="B413" s="2">
        <v>1334201</v>
      </c>
      <c r="C413" s="17">
        <v>0.17630000000000001</v>
      </c>
      <c r="D413" s="17">
        <v>0.19439999999999999</v>
      </c>
      <c r="E413" s="18">
        <v>0</v>
      </c>
      <c r="F413" s="19">
        <f t="shared" si="118"/>
        <v>0</v>
      </c>
      <c r="G413" s="19">
        <f t="shared" si="119"/>
        <v>0</v>
      </c>
      <c r="H413" s="18">
        <f t="shared" si="120"/>
        <v>0</v>
      </c>
      <c r="I413" s="18">
        <f t="shared" si="121"/>
        <v>0</v>
      </c>
      <c r="J413" s="18">
        <f t="shared" si="121"/>
        <v>0</v>
      </c>
      <c r="K413" s="18">
        <f t="shared" si="122"/>
        <v>0</v>
      </c>
    </row>
    <row r="414" spans="1:11" x14ac:dyDescent="0.25">
      <c r="A414" s="2" t="s">
        <v>360</v>
      </c>
      <c r="B414" s="2">
        <v>1334202</v>
      </c>
      <c r="C414" s="17">
        <v>0.18970000000000001</v>
      </c>
      <c r="D414" s="17">
        <v>0.20269999999999999</v>
      </c>
      <c r="E414" s="18">
        <v>0</v>
      </c>
      <c r="F414" s="19">
        <f t="shared" si="118"/>
        <v>0</v>
      </c>
      <c r="G414" s="19">
        <f t="shared" si="119"/>
        <v>0</v>
      </c>
      <c r="H414" s="18">
        <f t="shared" si="120"/>
        <v>0</v>
      </c>
      <c r="I414" s="18">
        <f t="shared" si="121"/>
        <v>0</v>
      </c>
      <c r="J414" s="18">
        <f t="shared" si="121"/>
        <v>0</v>
      </c>
      <c r="K414" s="18">
        <f t="shared" si="122"/>
        <v>0</v>
      </c>
    </row>
    <row r="415" spans="1:11" x14ac:dyDescent="0.25">
      <c r="A415" s="2" t="s">
        <v>361</v>
      </c>
      <c r="B415" s="2">
        <v>13342</v>
      </c>
      <c r="C415" s="17">
        <v>9.4799999999999995E-2</v>
      </c>
      <c r="D415" s="17">
        <v>9.2899999999999996E-2</v>
      </c>
      <c r="E415" s="18">
        <v>0</v>
      </c>
      <c r="F415" s="19">
        <f t="shared" si="118"/>
        <v>0</v>
      </c>
      <c r="G415" s="19">
        <f t="shared" si="119"/>
        <v>0</v>
      </c>
      <c r="H415" s="18">
        <f t="shared" si="120"/>
        <v>0</v>
      </c>
      <c r="I415" s="18">
        <f t="shared" si="121"/>
        <v>0</v>
      </c>
      <c r="J415" s="18">
        <f t="shared" si="121"/>
        <v>0</v>
      </c>
      <c r="K415" s="18">
        <f t="shared" si="122"/>
        <v>0</v>
      </c>
    </row>
    <row r="416" spans="1:11" x14ac:dyDescent="0.25">
      <c r="A416" s="2" t="s">
        <v>362</v>
      </c>
      <c r="B416" s="2">
        <v>1334301</v>
      </c>
      <c r="C416" s="17">
        <v>0.1</v>
      </c>
      <c r="D416" s="17">
        <v>0.1</v>
      </c>
      <c r="E416" s="18">
        <v>0</v>
      </c>
      <c r="F416" s="19">
        <f t="shared" si="118"/>
        <v>0</v>
      </c>
      <c r="G416" s="19">
        <f t="shared" si="119"/>
        <v>0</v>
      </c>
      <c r="H416" s="18">
        <f t="shared" si="120"/>
        <v>0</v>
      </c>
      <c r="I416" s="18">
        <f t="shared" si="121"/>
        <v>0</v>
      </c>
      <c r="J416" s="18">
        <f t="shared" si="121"/>
        <v>0</v>
      </c>
      <c r="K416" s="18">
        <f t="shared" si="122"/>
        <v>0</v>
      </c>
    </row>
    <row r="417" spans="1:11" x14ac:dyDescent="0.25">
      <c r="A417" s="2" t="s">
        <v>363</v>
      </c>
      <c r="B417" s="2">
        <v>13343</v>
      </c>
      <c r="C417" s="17">
        <v>0.04</v>
      </c>
      <c r="D417" s="17">
        <v>0.04</v>
      </c>
      <c r="E417" s="18">
        <v>0</v>
      </c>
      <c r="F417" s="19">
        <f t="shared" si="118"/>
        <v>0</v>
      </c>
      <c r="G417" s="19">
        <f t="shared" si="119"/>
        <v>0</v>
      </c>
      <c r="H417" s="18">
        <f t="shared" si="120"/>
        <v>0</v>
      </c>
      <c r="I417" s="18">
        <f t="shared" si="121"/>
        <v>0</v>
      </c>
      <c r="J417" s="18">
        <f t="shared" si="121"/>
        <v>0</v>
      </c>
      <c r="K417" s="18">
        <f t="shared" si="122"/>
        <v>0</v>
      </c>
    </row>
    <row r="418" spans="1:11" x14ac:dyDescent="0.25">
      <c r="A418" s="2" t="s">
        <v>364</v>
      </c>
      <c r="B418" s="2">
        <v>1338101</v>
      </c>
      <c r="C418" s="17">
        <v>0.17630000000000001</v>
      </c>
      <c r="D418" s="17">
        <v>0.19439999999999999</v>
      </c>
      <c r="E418" s="18">
        <v>0</v>
      </c>
      <c r="F418" s="19">
        <f t="shared" si="118"/>
        <v>0</v>
      </c>
      <c r="G418" s="19">
        <f t="shared" si="119"/>
        <v>0</v>
      </c>
      <c r="H418" s="18">
        <f t="shared" si="120"/>
        <v>0</v>
      </c>
      <c r="I418" s="18">
        <f t="shared" si="121"/>
        <v>0</v>
      </c>
      <c r="J418" s="18">
        <f t="shared" si="121"/>
        <v>0</v>
      </c>
      <c r="K418" s="18">
        <f t="shared" si="122"/>
        <v>0</v>
      </c>
    </row>
    <row r="419" spans="1:11" x14ac:dyDescent="0.25">
      <c r="A419" s="2" t="s">
        <v>365</v>
      </c>
      <c r="B419" s="2">
        <v>1338102</v>
      </c>
      <c r="C419" s="17">
        <v>0.18970000000000001</v>
      </c>
      <c r="D419" s="17">
        <v>0.20269999999999999</v>
      </c>
      <c r="E419" s="18">
        <v>0</v>
      </c>
      <c r="F419" s="19">
        <f t="shared" si="118"/>
        <v>0</v>
      </c>
      <c r="G419" s="19">
        <f t="shared" si="119"/>
        <v>0</v>
      </c>
      <c r="H419" s="18">
        <f t="shared" si="120"/>
        <v>0</v>
      </c>
      <c r="I419" s="18">
        <f t="shared" si="121"/>
        <v>0</v>
      </c>
      <c r="J419" s="18">
        <f t="shared" si="121"/>
        <v>0</v>
      </c>
      <c r="K419" s="18">
        <f t="shared" si="122"/>
        <v>0</v>
      </c>
    </row>
    <row r="420" spans="1:11" x14ac:dyDescent="0.25">
      <c r="A420" s="2" t="s">
        <v>366</v>
      </c>
      <c r="B420" s="2">
        <v>133810</v>
      </c>
      <c r="C420" s="17">
        <v>9.4799999999999995E-2</v>
      </c>
      <c r="D420" s="17">
        <v>9.2899999999999996E-2</v>
      </c>
      <c r="E420" s="18">
        <v>0</v>
      </c>
      <c r="F420" s="19">
        <f t="shared" si="118"/>
        <v>0</v>
      </c>
      <c r="G420" s="19">
        <f t="shared" si="119"/>
        <v>0</v>
      </c>
      <c r="H420" s="18">
        <f t="shared" si="120"/>
        <v>0</v>
      </c>
      <c r="I420" s="18">
        <f t="shared" si="121"/>
        <v>0</v>
      </c>
      <c r="J420" s="18">
        <f t="shared" si="121"/>
        <v>0</v>
      </c>
      <c r="K420" s="18">
        <f t="shared" si="122"/>
        <v>0</v>
      </c>
    </row>
    <row r="421" spans="1:11" x14ac:dyDescent="0.25">
      <c r="A421" s="2" t="s">
        <v>367</v>
      </c>
      <c r="B421" s="2">
        <v>1338111</v>
      </c>
      <c r="C421" s="17">
        <v>0.1</v>
      </c>
      <c r="D421" s="17">
        <v>0.1</v>
      </c>
      <c r="E421" s="18">
        <v>0</v>
      </c>
      <c r="F421" s="19">
        <f t="shared" si="118"/>
        <v>0</v>
      </c>
      <c r="G421" s="19">
        <f t="shared" si="119"/>
        <v>0</v>
      </c>
      <c r="H421" s="18">
        <f t="shared" si="120"/>
        <v>0</v>
      </c>
      <c r="I421" s="18">
        <f t="shared" si="121"/>
        <v>0</v>
      </c>
      <c r="J421" s="18">
        <f t="shared" si="121"/>
        <v>0</v>
      </c>
      <c r="K421" s="18">
        <f t="shared" si="122"/>
        <v>0</v>
      </c>
    </row>
    <row r="422" spans="1:11" x14ac:dyDescent="0.25">
      <c r="A422" s="2" t="s">
        <v>368</v>
      </c>
      <c r="B422" s="2">
        <v>133811</v>
      </c>
      <c r="C422" s="17">
        <v>0.04</v>
      </c>
      <c r="D422" s="17">
        <v>0.04</v>
      </c>
      <c r="E422" s="18">
        <v>0</v>
      </c>
      <c r="F422" s="19">
        <f t="shared" si="118"/>
        <v>0</v>
      </c>
      <c r="G422" s="19">
        <f t="shared" si="119"/>
        <v>0</v>
      </c>
      <c r="H422" s="18">
        <f t="shared" si="120"/>
        <v>0</v>
      </c>
      <c r="I422" s="18">
        <f t="shared" si="121"/>
        <v>0</v>
      </c>
      <c r="J422" s="18">
        <f t="shared" si="121"/>
        <v>0</v>
      </c>
      <c r="K422" s="18">
        <f t="shared" si="122"/>
        <v>0</v>
      </c>
    </row>
    <row r="423" spans="1:11" x14ac:dyDescent="0.25">
      <c r="A423" s="2" t="s">
        <v>369</v>
      </c>
      <c r="B423" s="2">
        <v>133812</v>
      </c>
      <c r="C423" s="17">
        <v>4.4600000000000001E-2</v>
      </c>
      <c r="D423" s="17">
        <v>4.3400000000000001E-2</v>
      </c>
      <c r="E423" s="18">
        <v>0</v>
      </c>
      <c r="F423" s="19">
        <f t="shared" si="118"/>
        <v>0</v>
      </c>
      <c r="G423" s="19">
        <f t="shared" si="119"/>
        <v>0</v>
      </c>
      <c r="H423" s="18">
        <f t="shared" si="120"/>
        <v>0</v>
      </c>
      <c r="I423" s="18">
        <f t="shared" si="121"/>
        <v>0</v>
      </c>
      <c r="J423" s="18">
        <f t="shared" si="121"/>
        <v>0</v>
      </c>
      <c r="K423" s="18">
        <f t="shared" si="122"/>
        <v>0</v>
      </c>
    </row>
    <row r="424" spans="1:11" x14ac:dyDescent="0.25">
      <c r="A424" s="2" t="s">
        <v>370</v>
      </c>
      <c r="B424" s="2">
        <v>133812</v>
      </c>
      <c r="C424" s="17">
        <v>4.6900000000000004E-2</v>
      </c>
      <c r="D424" s="17">
        <v>4.58E-2</v>
      </c>
      <c r="E424" s="18">
        <v>0</v>
      </c>
      <c r="F424" s="19">
        <f t="shared" si="118"/>
        <v>0</v>
      </c>
      <c r="G424" s="19">
        <f t="shared" si="119"/>
        <v>0</v>
      </c>
      <c r="H424" s="18">
        <f t="shared" si="120"/>
        <v>0</v>
      </c>
      <c r="I424" s="18">
        <f t="shared" si="121"/>
        <v>0</v>
      </c>
      <c r="J424" s="18">
        <f t="shared" si="121"/>
        <v>0</v>
      </c>
      <c r="K424" s="18">
        <f t="shared" si="122"/>
        <v>0</v>
      </c>
    </row>
    <row r="425" spans="1:11" x14ac:dyDescent="0.25">
      <c r="A425" s="2" t="s">
        <v>371</v>
      </c>
      <c r="B425" s="2">
        <v>13381</v>
      </c>
      <c r="C425" s="17">
        <v>0</v>
      </c>
      <c r="D425" s="17">
        <v>0</v>
      </c>
      <c r="E425" s="18">
        <v>0</v>
      </c>
      <c r="F425" s="19">
        <f t="shared" si="118"/>
        <v>0</v>
      </c>
      <c r="G425" s="19">
        <f t="shared" si="119"/>
        <v>0</v>
      </c>
      <c r="H425" s="18">
        <f t="shared" si="120"/>
        <v>0</v>
      </c>
      <c r="I425" s="18">
        <f t="shared" si="121"/>
        <v>0</v>
      </c>
      <c r="J425" s="18">
        <f t="shared" si="121"/>
        <v>0</v>
      </c>
      <c r="K425" s="18">
        <f t="shared" si="122"/>
        <v>0</v>
      </c>
    </row>
    <row r="426" spans="1:11" x14ac:dyDescent="0.25">
      <c r="A426" s="2" t="s">
        <v>372</v>
      </c>
      <c r="B426" s="2">
        <v>13381</v>
      </c>
      <c r="C426" s="17">
        <v>0</v>
      </c>
      <c r="D426" s="17">
        <v>0</v>
      </c>
      <c r="E426" s="18">
        <v>0</v>
      </c>
      <c r="F426" s="19">
        <f t="shared" si="118"/>
        <v>0</v>
      </c>
      <c r="G426" s="19">
        <f t="shared" si="119"/>
        <v>0</v>
      </c>
      <c r="H426" s="18">
        <f t="shared" si="120"/>
        <v>0</v>
      </c>
      <c r="I426" s="18">
        <f t="shared" si="121"/>
        <v>0</v>
      </c>
      <c r="J426" s="18">
        <f t="shared" si="121"/>
        <v>0</v>
      </c>
      <c r="K426" s="18">
        <f t="shared" si="122"/>
        <v>0</v>
      </c>
    </row>
    <row r="427" spans="1:11" x14ac:dyDescent="0.25">
      <c r="A427" s="2" t="s">
        <v>373</v>
      </c>
      <c r="B427" s="2">
        <v>13381</v>
      </c>
      <c r="C427" s="17">
        <v>0</v>
      </c>
      <c r="D427" s="17">
        <v>0</v>
      </c>
      <c r="E427" s="18">
        <v>0</v>
      </c>
      <c r="F427" s="19">
        <f t="shared" si="118"/>
        <v>0</v>
      </c>
      <c r="G427" s="19">
        <f t="shared" si="119"/>
        <v>0</v>
      </c>
      <c r="H427" s="18">
        <f t="shared" si="120"/>
        <v>0</v>
      </c>
      <c r="I427" s="18">
        <f t="shared" si="121"/>
        <v>0</v>
      </c>
      <c r="J427" s="18">
        <f t="shared" si="121"/>
        <v>0</v>
      </c>
      <c r="K427" s="18">
        <f t="shared" si="122"/>
        <v>0</v>
      </c>
    </row>
    <row r="428" spans="1:11" x14ac:dyDescent="0.25">
      <c r="A428" s="2" t="s">
        <v>374</v>
      </c>
      <c r="B428" s="2">
        <v>133823</v>
      </c>
      <c r="C428" s="17">
        <v>4.2099999999999999E-2</v>
      </c>
      <c r="D428" s="17">
        <v>4.1700000000000001E-2</v>
      </c>
      <c r="E428" s="18">
        <v>0</v>
      </c>
      <c r="F428" s="19">
        <f t="shared" si="118"/>
        <v>0</v>
      </c>
      <c r="G428" s="19">
        <f t="shared" si="119"/>
        <v>0</v>
      </c>
      <c r="H428" s="18">
        <f t="shared" si="120"/>
        <v>0</v>
      </c>
      <c r="I428" s="18">
        <f t="shared" si="121"/>
        <v>0</v>
      </c>
      <c r="J428" s="18">
        <f t="shared" si="121"/>
        <v>0</v>
      </c>
      <c r="K428" s="18">
        <f t="shared" si="122"/>
        <v>0</v>
      </c>
    </row>
    <row r="429" spans="1:11" x14ac:dyDescent="0.25">
      <c r="A429" s="2" t="s">
        <v>375</v>
      </c>
      <c r="B429" s="2">
        <v>13382</v>
      </c>
      <c r="C429" s="17">
        <v>4.3699999999999996E-2</v>
      </c>
      <c r="D429" s="17">
        <v>4.2500000000000003E-2</v>
      </c>
      <c r="E429" s="18">
        <v>0</v>
      </c>
      <c r="F429" s="19">
        <f t="shared" si="118"/>
        <v>0</v>
      </c>
      <c r="G429" s="19">
        <f t="shared" si="119"/>
        <v>0</v>
      </c>
      <c r="H429" s="18">
        <f t="shared" si="120"/>
        <v>0</v>
      </c>
      <c r="I429" s="18">
        <f t="shared" si="121"/>
        <v>0</v>
      </c>
      <c r="J429" s="18">
        <f t="shared" si="121"/>
        <v>0</v>
      </c>
      <c r="K429" s="18">
        <f t="shared" si="122"/>
        <v>0</v>
      </c>
    </row>
    <row r="430" spans="1:11" x14ac:dyDescent="0.25">
      <c r="A430" s="2" t="s">
        <v>376</v>
      </c>
      <c r="B430" s="2">
        <v>13382</v>
      </c>
      <c r="C430" s="17">
        <v>4.3500000000000004E-2</v>
      </c>
      <c r="D430" s="17">
        <v>4.2500000000000003E-2</v>
      </c>
      <c r="E430" s="18">
        <v>0</v>
      </c>
      <c r="F430" s="19">
        <f t="shared" si="118"/>
        <v>0</v>
      </c>
      <c r="G430" s="19">
        <f t="shared" si="119"/>
        <v>0</v>
      </c>
      <c r="H430" s="18">
        <f t="shared" si="120"/>
        <v>0</v>
      </c>
      <c r="I430" s="18">
        <f t="shared" si="121"/>
        <v>0</v>
      </c>
      <c r="J430" s="18">
        <f t="shared" si="121"/>
        <v>0</v>
      </c>
      <c r="K430" s="18">
        <f t="shared" si="122"/>
        <v>0</v>
      </c>
    </row>
    <row r="431" spans="1:11" x14ac:dyDescent="0.25">
      <c r="A431" s="2" t="s">
        <v>377</v>
      </c>
      <c r="B431" s="2">
        <v>13382</v>
      </c>
      <c r="C431" s="17">
        <v>4.4200000000000003E-2</v>
      </c>
      <c r="D431" s="17">
        <v>4.3299999999999998E-2</v>
      </c>
      <c r="E431" s="18">
        <v>0</v>
      </c>
      <c r="F431" s="19">
        <f t="shared" si="118"/>
        <v>0</v>
      </c>
      <c r="G431" s="19">
        <f t="shared" si="119"/>
        <v>0</v>
      </c>
      <c r="H431" s="18">
        <f t="shared" si="120"/>
        <v>0</v>
      </c>
      <c r="I431" s="18">
        <f t="shared" si="121"/>
        <v>0</v>
      </c>
      <c r="J431" s="18">
        <f t="shared" si="121"/>
        <v>0</v>
      </c>
      <c r="K431" s="18">
        <f t="shared" si="122"/>
        <v>0</v>
      </c>
    </row>
    <row r="432" spans="1:11" x14ac:dyDescent="0.25">
      <c r="A432" s="2" t="s">
        <v>378</v>
      </c>
      <c r="B432" s="2">
        <v>1338301</v>
      </c>
      <c r="C432" s="17">
        <v>0.25</v>
      </c>
      <c r="D432" s="17">
        <v>0.25</v>
      </c>
      <c r="E432" s="18">
        <v>0</v>
      </c>
      <c r="F432" s="19">
        <f t="shared" si="118"/>
        <v>0</v>
      </c>
      <c r="G432" s="19">
        <f t="shared" si="119"/>
        <v>0</v>
      </c>
      <c r="H432" s="18">
        <f t="shared" si="120"/>
        <v>0</v>
      </c>
      <c r="I432" s="18">
        <f t="shared" si="121"/>
        <v>0</v>
      </c>
      <c r="J432" s="18">
        <f t="shared" si="121"/>
        <v>0</v>
      </c>
      <c r="K432" s="18">
        <f t="shared" si="122"/>
        <v>0</v>
      </c>
    </row>
    <row r="433" spans="1:11" x14ac:dyDescent="0.25">
      <c r="A433" s="2" t="s">
        <v>379</v>
      </c>
      <c r="B433" s="2">
        <v>133830</v>
      </c>
      <c r="C433" s="17">
        <v>0.2</v>
      </c>
      <c r="D433" s="17">
        <v>0.2</v>
      </c>
      <c r="E433" s="18">
        <v>0</v>
      </c>
      <c r="F433" s="19">
        <f t="shared" si="118"/>
        <v>0</v>
      </c>
      <c r="G433" s="19">
        <f t="shared" si="119"/>
        <v>0</v>
      </c>
      <c r="H433" s="18">
        <f t="shared" si="120"/>
        <v>0</v>
      </c>
      <c r="I433" s="18">
        <f t="shared" si="121"/>
        <v>0</v>
      </c>
      <c r="J433" s="18">
        <f t="shared" si="121"/>
        <v>0</v>
      </c>
      <c r="K433" s="18">
        <f t="shared" si="122"/>
        <v>0</v>
      </c>
    </row>
    <row r="434" spans="1:11" x14ac:dyDescent="0.25">
      <c r="A434" s="2" t="s">
        <v>380</v>
      </c>
      <c r="B434" s="2">
        <v>1338311</v>
      </c>
      <c r="C434" s="17">
        <v>0.17630000000000001</v>
      </c>
      <c r="D434" s="17">
        <v>0.19439999999999999</v>
      </c>
      <c r="E434" s="18">
        <v>0</v>
      </c>
      <c r="F434" s="19">
        <f t="shared" si="118"/>
        <v>0</v>
      </c>
      <c r="G434" s="19">
        <f t="shared" si="119"/>
        <v>0</v>
      </c>
      <c r="H434" s="18">
        <f t="shared" si="120"/>
        <v>0</v>
      </c>
      <c r="I434" s="18">
        <f t="shared" si="121"/>
        <v>0</v>
      </c>
      <c r="J434" s="18">
        <f t="shared" si="121"/>
        <v>0</v>
      </c>
      <c r="K434" s="18">
        <f t="shared" si="122"/>
        <v>0</v>
      </c>
    </row>
    <row r="435" spans="1:11" x14ac:dyDescent="0.25">
      <c r="A435" s="2" t="s">
        <v>381</v>
      </c>
      <c r="B435" s="2">
        <v>1338312</v>
      </c>
      <c r="C435" s="17">
        <v>0.18970000000000001</v>
      </c>
      <c r="D435" s="17">
        <v>0.20269999999999999</v>
      </c>
      <c r="E435" s="18">
        <v>0</v>
      </c>
      <c r="F435" s="19">
        <f t="shared" si="118"/>
        <v>0</v>
      </c>
      <c r="G435" s="19">
        <f t="shared" si="119"/>
        <v>0</v>
      </c>
      <c r="H435" s="18">
        <f t="shared" si="120"/>
        <v>0</v>
      </c>
      <c r="I435" s="18">
        <f t="shared" si="121"/>
        <v>0</v>
      </c>
      <c r="J435" s="18">
        <f t="shared" si="121"/>
        <v>0</v>
      </c>
      <c r="K435" s="18">
        <f t="shared" si="122"/>
        <v>0</v>
      </c>
    </row>
    <row r="436" spans="1:11" x14ac:dyDescent="0.25">
      <c r="A436" s="2" t="s">
        <v>382</v>
      </c>
      <c r="B436" s="2">
        <v>133831</v>
      </c>
      <c r="C436" s="17">
        <v>9.4799999999999995E-2</v>
      </c>
      <c r="D436" s="17">
        <v>9.2899999999999996E-2</v>
      </c>
      <c r="E436" s="18">
        <v>0</v>
      </c>
      <c r="F436" s="19">
        <f t="shared" si="118"/>
        <v>0</v>
      </c>
      <c r="G436" s="19">
        <f t="shared" si="119"/>
        <v>0</v>
      </c>
      <c r="H436" s="18">
        <f t="shared" si="120"/>
        <v>0</v>
      </c>
      <c r="I436" s="18">
        <f t="shared" ref="I436:J467" si="123">+F436*12</f>
        <v>0</v>
      </c>
      <c r="J436" s="18">
        <f t="shared" si="123"/>
        <v>0</v>
      </c>
      <c r="K436" s="18">
        <f t="shared" si="122"/>
        <v>0</v>
      </c>
    </row>
    <row r="437" spans="1:11" x14ac:dyDescent="0.25">
      <c r="A437" s="2" t="s">
        <v>383</v>
      </c>
      <c r="B437" s="2">
        <v>1338321</v>
      </c>
      <c r="C437" s="17">
        <v>0.1</v>
      </c>
      <c r="D437" s="17">
        <v>0.1</v>
      </c>
      <c r="E437" s="18">
        <v>0</v>
      </c>
      <c r="F437" s="19">
        <f t="shared" si="118"/>
        <v>0</v>
      </c>
      <c r="G437" s="19">
        <f t="shared" si="119"/>
        <v>0</v>
      </c>
      <c r="H437" s="18">
        <f t="shared" si="120"/>
        <v>0</v>
      </c>
      <c r="I437" s="18">
        <f t="shared" si="123"/>
        <v>0</v>
      </c>
      <c r="J437" s="18">
        <f t="shared" si="123"/>
        <v>0</v>
      </c>
      <c r="K437" s="18">
        <f t="shared" si="122"/>
        <v>0</v>
      </c>
    </row>
    <row r="438" spans="1:11" x14ac:dyDescent="0.25">
      <c r="A438" s="2" t="s">
        <v>384</v>
      </c>
      <c r="B438" s="2">
        <v>133832</v>
      </c>
      <c r="C438" s="17">
        <v>0.04</v>
      </c>
      <c r="D438" s="17">
        <v>0.04</v>
      </c>
      <c r="E438" s="18">
        <v>0</v>
      </c>
      <c r="F438" s="19">
        <f t="shared" si="118"/>
        <v>0</v>
      </c>
      <c r="G438" s="19">
        <f t="shared" si="119"/>
        <v>0</v>
      </c>
      <c r="H438" s="18">
        <f t="shared" si="120"/>
        <v>0</v>
      </c>
      <c r="I438" s="18">
        <f t="shared" si="123"/>
        <v>0</v>
      </c>
      <c r="J438" s="18">
        <f t="shared" si="123"/>
        <v>0</v>
      </c>
      <c r="K438" s="18">
        <f t="shared" si="122"/>
        <v>0</v>
      </c>
    </row>
    <row r="439" spans="1:11" x14ac:dyDescent="0.25">
      <c r="A439" s="2" t="s">
        <v>385</v>
      </c>
      <c r="B439" s="2">
        <v>13384</v>
      </c>
      <c r="C439" s="17">
        <v>1.5699999999999999E-2</v>
      </c>
      <c r="D439" s="17">
        <v>3.7400000000000003E-2</v>
      </c>
      <c r="E439" s="18">
        <v>0</v>
      </c>
      <c r="F439" s="19">
        <f t="shared" si="118"/>
        <v>0</v>
      </c>
      <c r="G439" s="19">
        <f t="shared" si="119"/>
        <v>0</v>
      </c>
      <c r="H439" s="18">
        <f t="shared" si="120"/>
        <v>0</v>
      </c>
      <c r="I439" s="18">
        <f t="shared" si="123"/>
        <v>0</v>
      </c>
      <c r="J439" s="18">
        <f t="shared" si="123"/>
        <v>0</v>
      </c>
      <c r="K439" s="18">
        <f t="shared" si="122"/>
        <v>0</v>
      </c>
    </row>
    <row r="440" spans="1:11" x14ac:dyDescent="0.25">
      <c r="A440" s="2" t="s">
        <v>386</v>
      </c>
      <c r="B440" s="2">
        <v>13384</v>
      </c>
      <c r="C440" s="17">
        <v>4.7500000000000001E-2</v>
      </c>
      <c r="D440" s="17">
        <v>4.6100000000000002E-2</v>
      </c>
      <c r="E440" s="18">
        <v>0</v>
      </c>
      <c r="F440" s="19">
        <f t="shared" si="118"/>
        <v>0</v>
      </c>
      <c r="G440" s="19">
        <f t="shared" si="119"/>
        <v>0</v>
      </c>
      <c r="H440" s="18">
        <f t="shared" si="120"/>
        <v>0</v>
      </c>
      <c r="I440" s="18">
        <f t="shared" si="123"/>
        <v>0</v>
      </c>
      <c r="J440" s="18">
        <f t="shared" si="123"/>
        <v>0</v>
      </c>
      <c r="K440" s="18">
        <f t="shared" si="122"/>
        <v>0</v>
      </c>
    </row>
    <row r="441" spans="1:11" x14ac:dyDescent="0.25">
      <c r="A441" s="2" t="s">
        <v>387</v>
      </c>
      <c r="B441" s="2">
        <v>13384</v>
      </c>
      <c r="C441" s="17">
        <v>4.3700000000000003E-2</v>
      </c>
      <c r="D441" s="17">
        <v>4.3700000000000003E-2</v>
      </c>
      <c r="E441" s="18">
        <v>0</v>
      </c>
      <c r="F441" s="19">
        <f t="shared" si="118"/>
        <v>0</v>
      </c>
      <c r="G441" s="19">
        <f t="shared" si="119"/>
        <v>0</v>
      </c>
      <c r="H441" s="18">
        <f t="shared" si="120"/>
        <v>0</v>
      </c>
      <c r="I441" s="18">
        <f t="shared" si="123"/>
        <v>0</v>
      </c>
      <c r="J441" s="18">
        <f t="shared" si="123"/>
        <v>0</v>
      </c>
      <c r="K441" s="18">
        <f t="shared" si="122"/>
        <v>0</v>
      </c>
    </row>
    <row r="442" spans="1:11" x14ac:dyDescent="0.25">
      <c r="A442" s="2" t="s">
        <v>388</v>
      </c>
      <c r="B442" s="2">
        <v>13384</v>
      </c>
      <c r="C442" s="17">
        <v>4.4000000000000004E-2</v>
      </c>
      <c r="D442" s="17">
        <v>4.2900000000000001E-2</v>
      </c>
      <c r="E442" s="18">
        <v>0</v>
      </c>
      <c r="F442" s="19">
        <f t="shared" si="118"/>
        <v>0</v>
      </c>
      <c r="G442" s="19">
        <f t="shared" si="119"/>
        <v>0</v>
      </c>
      <c r="H442" s="18">
        <f t="shared" si="120"/>
        <v>0</v>
      </c>
      <c r="I442" s="18">
        <f t="shared" si="123"/>
        <v>0</v>
      </c>
      <c r="J442" s="18">
        <f t="shared" si="123"/>
        <v>0</v>
      </c>
      <c r="K442" s="18">
        <f t="shared" si="122"/>
        <v>0</v>
      </c>
    </row>
    <row r="443" spans="1:11" x14ac:dyDescent="0.25">
      <c r="A443" s="2" t="s">
        <v>389</v>
      </c>
      <c r="B443" s="2">
        <v>13384</v>
      </c>
      <c r="C443" s="17">
        <v>4.9599999999999998E-2</v>
      </c>
      <c r="D443" s="17">
        <v>4.8500000000000001E-2</v>
      </c>
      <c r="E443" s="18">
        <v>0</v>
      </c>
      <c r="F443" s="19">
        <f t="shared" si="118"/>
        <v>0</v>
      </c>
      <c r="G443" s="19">
        <f t="shared" si="119"/>
        <v>0</v>
      </c>
      <c r="H443" s="18">
        <f t="shared" si="120"/>
        <v>0</v>
      </c>
      <c r="I443" s="18">
        <f t="shared" si="123"/>
        <v>0</v>
      </c>
      <c r="J443" s="18">
        <f t="shared" si="123"/>
        <v>0</v>
      </c>
      <c r="K443" s="18">
        <f t="shared" si="122"/>
        <v>0</v>
      </c>
    </row>
    <row r="444" spans="1:11" x14ac:dyDescent="0.25">
      <c r="A444" s="2" t="s">
        <v>390</v>
      </c>
      <c r="B444" s="2">
        <v>13384</v>
      </c>
      <c r="C444" s="17">
        <v>4.82E-2</v>
      </c>
      <c r="D444" s="17">
        <v>4.7100000000000003E-2</v>
      </c>
      <c r="E444" s="18">
        <v>0</v>
      </c>
      <c r="F444" s="19">
        <f t="shared" si="118"/>
        <v>0</v>
      </c>
      <c r="G444" s="19">
        <f t="shared" si="119"/>
        <v>0</v>
      </c>
      <c r="H444" s="18">
        <f t="shared" si="120"/>
        <v>0</v>
      </c>
      <c r="I444" s="18">
        <f t="shared" si="123"/>
        <v>0</v>
      </c>
      <c r="J444" s="18">
        <f t="shared" si="123"/>
        <v>0</v>
      </c>
      <c r="K444" s="18">
        <f t="shared" si="122"/>
        <v>0</v>
      </c>
    </row>
    <row r="445" spans="1:11" x14ac:dyDescent="0.25">
      <c r="A445" s="2" t="s">
        <v>391</v>
      </c>
      <c r="B445" s="2">
        <v>13384</v>
      </c>
      <c r="C445" s="17">
        <v>5.1700000000000003E-2</v>
      </c>
      <c r="D445" s="17">
        <v>4.9299999999999997E-2</v>
      </c>
      <c r="E445" s="18">
        <v>0</v>
      </c>
      <c r="F445" s="19">
        <f t="shared" si="118"/>
        <v>0</v>
      </c>
      <c r="G445" s="19">
        <f t="shared" si="119"/>
        <v>0</v>
      </c>
      <c r="H445" s="18">
        <f t="shared" si="120"/>
        <v>0</v>
      </c>
      <c r="I445" s="18">
        <f t="shared" si="123"/>
        <v>0</v>
      </c>
      <c r="J445" s="18">
        <f t="shared" si="123"/>
        <v>0</v>
      </c>
      <c r="K445" s="18">
        <f t="shared" si="122"/>
        <v>0</v>
      </c>
    </row>
    <row r="446" spans="1:11" x14ac:dyDescent="0.25">
      <c r="A446" s="2" t="s">
        <v>392</v>
      </c>
      <c r="B446" s="2">
        <v>13384</v>
      </c>
      <c r="C446" s="17">
        <v>4.6899999999999997E-2</v>
      </c>
      <c r="D446" s="17">
        <v>4.6899999999999997E-2</v>
      </c>
      <c r="E446" s="18">
        <v>0</v>
      </c>
      <c r="F446" s="19">
        <f t="shared" si="118"/>
        <v>0</v>
      </c>
      <c r="G446" s="19">
        <f t="shared" si="119"/>
        <v>0</v>
      </c>
      <c r="H446" s="18">
        <f t="shared" si="120"/>
        <v>0</v>
      </c>
      <c r="I446" s="18">
        <f t="shared" si="123"/>
        <v>0</v>
      </c>
      <c r="J446" s="18">
        <f t="shared" si="123"/>
        <v>0</v>
      </c>
      <c r="K446" s="18">
        <f t="shared" si="122"/>
        <v>0</v>
      </c>
    </row>
    <row r="447" spans="1:11" x14ac:dyDescent="0.25">
      <c r="A447" s="2" t="s">
        <v>393</v>
      </c>
      <c r="B447" s="2">
        <v>13385</v>
      </c>
      <c r="C447" s="17">
        <v>4.7500000000000001E-2</v>
      </c>
      <c r="D447" s="17">
        <v>4.6100000000000002E-2</v>
      </c>
      <c r="E447" s="18">
        <v>0</v>
      </c>
      <c r="F447" s="19">
        <f t="shared" si="118"/>
        <v>0</v>
      </c>
      <c r="G447" s="19">
        <f t="shared" si="119"/>
        <v>0</v>
      </c>
      <c r="H447" s="18">
        <f t="shared" si="120"/>
        <v>0</v>
      </c>
      <c r="I447" s="18">
        <f t="shared" si="123"/>
        <v>0</v>
      </c>
      <c r="J447" s="18">
        <f t="shared" si="123"/>
        <v>0</v>
      </c>
      <c r="K447" s="18">
        <f t="shared" si="122"/>
        <v>0</v>
      </c>
    </row>
    <row r="448" spans="1:11" x14ac:dyDescent="0.25">
      <c r="A448" s="2" t="s">
        <v>394</v>
      </c>
      <c r="B448" s="2">
        <v>13385</v>
      </c>
      <c r="C448" s="17">
        <v>4.4000000000000004E-2</v>
      </c>
      <c r="D448" s="17">
        <v>4.2900000000000001E-2</v>
      </c>
      <c r="E448" s="18">
        <v>0</v>
      </c>
      <c r="F448" s="19">
        <f t="shared" si="118"/>
        <v>0</v>
      </c>
      <c r="G448" s="19">
        <f t="shared" si="119"/>
        <v>0</v>
      </c>
      <c r="H448" s="18">
        <f t="shared" si="120"/>
        <v>0</v>
      </c>
      <c r="I448" s="18">
        <f t="shared" si="123"/>
        <v>0</v>
      </c>
      <c r="J448" s="18">
        <f t="shared" si="123"/>
        <v>0</v>
      </c>
      <c r="K448" s="18">
        <f t="shared" si="122"/>
        <v>0</v>
      </c>
    </row>
    <row r="449" spans="1:11" x14ac:dyDescent="0.25">
      <c r="A449" s="2" t="s">
        <v>395</v>
      </c>
      <c r="B449" s="2">
        <v>13385</v>
      </c>
      <c r="C449" s="17">
        <v>4.9599999999999998E-2</v>
      </c>
      <c r="D449" s="17">
        <v>4.8500000000000001E-2</v>
      </c>
      <c r="E449" s="18">
        <v>0</v>
      </c>
      <c r="F449" s="19">
        <f t="shared" si="118"/>
        <v>0</v>
      </c>
      <c r="G449" s="19">
        <f t="shared" si="119"/>
        <v>0</v>
      </c>
      <c r="H449" s="18">
        <f t="shared" si="120"/>
        <v>0</v>
      </c>
      <c r="I449" s="18">
        <f t="shared" si="123"/>
        <v>0</v>
      </c>
      <c r="J449" s="18">
        <f t="shared" si="123"/>
        <v>0</v>
      </c>
      <c r="K449" s="18">
        <f t="shared" si="122"/>
        <v>0</v>
      </c>
    </row>
    <row r="450" spans="1:11" x14ac:dyDescent="0.25">
      <c r="A450" s="2" t="s">
        <v>396</v>
      </c>
      <c r="B450" s="2">
        <v>13386</v>
      </c>
      <c r="C450" s="17">
        <v>4.1399999999999999E-2</v>
      </c>
      <c r="D450" s="17">
        <v>4.3400000000000001E-2</v>
      </c>
      <c r="E450" s="18">
        <v>0</v>
      </c>
      <c r="F450" s="19">
        <f t="shared" si="118"/>
        <v>0</v>
      </c>
      <c r="G450" s="19">
        <f t="shared" si="119"/>
        <v>0</v>
      </c>
      <c r="H450" s="18">
        <f t="shared" si="120"/>
        <v>0</v>
      </c>
      <c r="I450" s="18">
        <f t="shared" si="123"/>
        <v>0</v>
      </c>
      <c r="J450" s="18">
        <f t="shared" si="123"/>
        <v>0</v>
      </c>
      <c r="K450" s="18">
        <f t="shared" si="122"/>
        <v>0</v>
      </c>
    </row>
    <row r="451" spans="1:11" x14ac:dyDescent="0.25">
      <c r="A451" s="2" t="s">
        <v>397</v>
      </c>
      <c r="B451" s="2">
        <v>13387</v>
      </c>
      <c r="C451" s="17">
        <v>1.5699999999999999E-2</v>
      </c>
      <c r="D451" s="17">
        <v>3.7400000000000003E-2</v>
      </c>
      <c r="E451" s="18">
        <v>0</v>
      </c>
      <c r="F451" s="19">
        <f t="shared" si="118"/>
        <v>0</v>
      </c>
      <c r="G451" s="19">
        <f t="shared" si="119"/>
        <v>0</v>
      </c>
      <c r="H451" s="18">
        <f t="shared" si="120"/>
        <v>0</v>
      </c>
      <c r="I451" s="18">
        <f t="shared" si="123"/>
        <v>0</v>
      </c>
      <c r="J451" s="18">
        <f t="shared" si="123"/>
        <v>0</v>
      </c>
      <c r="K451" s="18">
        <f t="shared" si="122"/>
        <v>0</v>
      </c>
    </row>
    <row r="452" spans="1:11" x14ac:dyDescent="0.25">
      <c r="A452" s="2" t="s">
        <v>398</v>
      </c>
      <c r="B452" s="2">
        <v>13387</v>
      </c>
      <c r="C452" s="17">
        <v>4.7500000000000001E-2</v>
      </c>
      <c r="D452" s="17">
        <v>4.6100000000000002E-2</v>
      </c>
      <c r="E452" s="18">
        <v>0</v>
      </c>
      <c r="F452" s="19">
        <f t="shared" si="118"/>
        <v>0</v>
      </c>
      <c r="G452" s="19">
        <f t="shared" si="119"/>
        <v>0</v>
      </c>
      <c r="H452" s="18">
        <f t="shared" si="120"/>
        <v>0</v>
      </c>
      <c r="I452" s="18">
        <f t="shared" si="123"/>
        <v>0</v>
      </c>
      <c r="J452" s="18">
        <f t="shared" si="123"/>
        <v>0</v>
      </c>
      <c r="K452" s="18">
        <f t="shared" si="122"/>
        <v>0</v>
      </c>
    </row>
    <row r="453" spans="1:11" x14ac:dyDescent="0.25">
      <c r="A453" s="2" t="s">
        <v>399</v>
      </c>
      <c r="B453" s="2">
        <v>13387</v>
      </c>
      <c r="C453" s="17">
        <v>4.4000000000000004E-2</v>
      </c>
      <c r="D453" s="17">
        <v>4.2900000000000001E-2</v>
      </c>
      <c r="E453" s="18">
        <v>0</v>
      </c>
      <c r="F453" s="19">
        <f t="shared" si="118"/>
        <v>0</v>
      </c>
      <c r="G453" s="19">
        <f t="shared" si="119"/>
        <v>0</v>
      </c>
      <c r="H453" s="18">
        <f t="shared" si="120"/>
        <v>0</v>
      </c>
      <c r="I453" s="18">
        <f t="shared" si="123"/>
        <v>0</v>
      </c>
      <c r="J453" s="18">
        <f t="shared" si="123"/>
        <v>0</v>
      </c>
      <c r="K453" s="18">
        <f t="shared" si="122"/>
        <v>0</v>
      </c>
    </row>
    <row r="454" spans="1:11" x14ac:dyDescent="0.25">
      <c r="A454" s="2" t="s">
        <v>400</v>
      </c>
      <c r="B454" s="2">
        <v>13387</v>
      </c>
      <c r="C454" s="17">
        <v>4.9599999999999998E-2</v>
      </c>
      <c r="D454" s="17">
        <v>4.8500000000000001E-2</v>
      </c>
      <c r="E454" s="18">
        <v>0</v>
      </c>
      <c r="F454" s="19">
        <f t="shared" si="118"/>
        <v>0</v>
      </c>
      <c r="G454" s="19">
        <f t="shared" si="119"/>
        <v>0</v>
      </c>
      <c r="H454" s="18">
        <f t="shared" si="120"/>
        <v>0</v>
      </c>
      <c r="I454" s="18">
        <f t="shared" si="123"/>
        <v>0</v>
      </c>
      <c r="J454" s="18">
        <f t="shared" si="123"/>
        <v>0</v>
      </c>
      <c r="K454" s="18">
        <f t="shared" si="122"/>
        <v>0</v>
      </c>
    </row>
    <row r="455" spans="1:11" x14ac:dyDescent="0.25">
      <c r="A455" s="2" t="s">
        <v>401</v>
      </c>
      <c r="B455" s="2">
        <v>13388</v>
      </c>
      <c r="C455" s="17">
        <v>2.18E-2</v>
      </c>
      <c r="D455" s="17">
        <v>2.23E-2</v>
      </c>
      <c r="E455" s="18">
        <v>0</v>
      </c>
      <c r="F455" s="19">
        <f t="shared" si="118"/>
        <v>0</v>
      </c>
      <c r="G455" s="19">
        <f t="shared" si="119"/>
        <v>0</v>
      </c>
      <c r="H455" s="18">
        <f t="shared" si="120"/>
        <v>0</v>
      </c>
      <c r="I455" s="18">
        <f t="shared" si="123"/>
        <v>0</v>
      </c>
      <c r="J455" s="18">
        <f t="shared" si="123"/>
        <v>0</v>
      </c>
      <c r="K455" s="18">
        <f t="shared" si="122"/>
        <v>0</v>
      </c>
    </row>
    <row r="456" spans="1:11" x14ac:dyDescent="0.25">
      <c r="A456" s="2" t="s">
        <v>402</v>
      </c>
      <c r="B456" s="2">
        <v>13388</v>
      </c>
      <c r="C456" s="17">
        <v>4.1399999999999999E-2</v>
      </c>
      <c r="D456" s="17">
        <v>4.19E-2</v>
      </c>
      <c r="E456" s="18">
        <v>0</v>
      </c>
      <c r="F456" s="19">
        <f t="shared" si="118"/>
        <v>0</v>
      </c>
      <c r="G456" s="19">
        <f t="shared" si="119"/>
        <v>0</v>
      </c>
      <c r="H456" s="18">
        <f t="shared" si="120"/>
        <v>0</v>
      </c>
      <c r="I456" s="18">
        <f t="shared" si="123"/>
        <v>0</v>
      </c>
      <c r="J456" s="18">
        <f t="shared" si="123"/>
        <v>0</v>
      </c>
      <c r="K456" s="18">
        <f t="shared" si="122"/>
        <v>0</v>
      </c>
    </row>
    <row r="457" spans="1:11" x14ac:dyDescent="0.25">
      <c r="A457" s="2" t="s">
        <v>403</v>
      </c>
      <c r="B457" s="2">
        <v>13388</v>
      </c>
      <c r="C457" s="17">
        <v>4.6300000000000001E-2</v>
      </c>
      <c r="D457" s="17">
        <v>4.53E-2</v>
      </c>
      <c r="E457" s="18">
        <v>0</v>
      </c>
      <c r="F457" s="19">
        <f t="shared" si="118"/>
        <v>0</v>
      </c>
      <c r="G457" s="19">
        <f t="shared" si="119"/>
        <v>0</v>
      </c>
      <c r="H457" s="18">
        <f t="shared" si="120"/>
        <v>0</v>
      </c>
      <c r="I457" s="18">
        <f t="shared" si="123"/>
        <v>0</v>
      </c>
      <c r="J457" s="18">
        <f t="shared" si="123"/>
        <v>0</v>
      </c>
      <c r="K457" s="18">
        <f t="shared" si="122"/>
        <v>0</v>
      </c>
    </row>
    <row r="458" spans="1:11" x14ac:dyDescent="0.25">
      <c r="A458" s="2" t="s">
        <v>404</v>
      </c>
      <c r="B458" s="2">
        <v>13388</v>
      </c>
      <c r="C458" s="17">
        <v>4.4900000000000002E-2</v>
      </c>
      <c r="D458" s="17">
        <v>4.3900000000000002E-2</v>
      </c>
      <c r="E458" s="18">
        <v>0</v>
      </c>
      <c r="F458" s="19">
        <f t="shared" si="118"/>
        <v>0</v>
      </c>
      <c r="G458" s="19">
        <f t="shared" si="119"/>
        <v>0</v>
      </c>
      <c r="H458" s="18">
        <f t="shared" si="120"/>
        <v>0</v>
      </c>
      <c r="I458" s="18">
        <f t="shared" si="123"/>
        <v>0</v>
      </c>
      <c r="J458" s="18">
        <f t="shared" si="123"/>
        <v>0</v>
      </c>
      <c r="K458" s="18">
        <f t="shared" si="122"/>
        <v>0</v>
      </c>
    </row>
    <row r="459" spans="1:11" x14ac:dyDescent="0.25">
      <c r="A459" s="2" t="s">
        <v>405</v>
      </c>
      <c r="B459" s="2">
        <v>1338901</v>
      </c>
      <c r="C459" s="17">
        <v>0.25</v>
      </c>
      <c r="D459" s="17">
        <v>0.25</v>
      </c>
      <c r="E459" s="18">
        <v>0</v>
      </c>
      <c r="F459" s="19">
        <f t="shared" si="118"/>
        <v>0</v>
      </c>
      <c r="G459" s="19">
        <f t="shared" si="119"/>
        <v>0</v>
      </c>
      <c r="H459" s="18">
        <f t="shared" si="120"/>
        <v>0</v>
      </c>
      <c r="I459" s="18">
        <f t="shared" si="123"/>
        <v>0</v>
      </c>
      <c r="J459" s="18">
        <f t="shared" si="123"/>
        <v>0</v>
      </c>
      <c r="K459" s="18">
        <f t="shared" si="122"/>
        <v>0</v>
      </c>
    </row>
    <row r="460" spans="1:11" x14ac:dyDescent="0.25">
      <c r="A460" s="2" t="s">
        <v>406</v>
      </c>
      <c r="B460" s="2">
        <v>13389</v>
      </c>
      <c r="C460" s="17">
        <v>0.2</v>
      </c>
      <c r="D460" s="17">
        <v>0.2</v>
      </c>
      <c r="E460" s="18">
        <v>0</v>
      </c>
      <c r="F460" s="19">
        <f t="shared" si="118"/>
        <v>0</v>
      </c>
      <c r="G460" s="19">
        <f t="shared" si="119"/>
        <v>0</v>
      </c>
      <c r="H460" s="18">
        <f t="shared" si="120"/>
        <v>0</v>
      </c>
      <c r="I460" s="18">
        <f t="shared" si="123"/>
        <v>0</v>
      </c>
      <c r="J460" s="18">
        <f t="shared" si="123"/>
        <v>0</v>
      </c>
      <c r="K460" s="18">
        <f t="shared" si="122"/>
        <v>0</v>
      </c>
    </row>
    <row r="461" spans="1:11" x14ac:dyDescent="0.25">
      <c r="A461" s="2" t="s">
        <v>407</v>
      </c>
      <c r="B461" s="2">
        <v>1345101</v>
      </c>
      <c r="C461" s="17">
        <v>0.25</v>
      </c>
      <c r="D461" s="17">
        <v>0.25</v>
      </c>
      <c r="E461" s="18">
        <v>0</v>
      </c>
      <c r="F461" s="19">
        <f t="shared" si="118"/>
        <v>0</v>
      </c>
      <c r="G461" s="19">
        <f t="shared" si="119"/>
        <v>0</v>
      </c>
      <c r="H461" s="18">
        <f t="shared" si="120"/>
        <v>0</v>
      </c>
      <c r="I461" s="18">
        <f t="shared" si="123"/>
        <v>0</v>
      </c>
      <c r="J461" s="18">
        <f t="shared" si="123"/>
        <v>0</v>
      </c>
      <c r="K461" s="18">
        <f t="shared" si="122"/>
        <v>0</v>
      </c>
    </row>
    <row r="462" spans="1:11" x14ac:dyDescent="0.25">
      <c r="A462" s="2" t="s">
        <v>408</v>
      </c>
      <c r="B462" s="2">
        <v>13451</v>
      </c>
      <c r="C462" s="17">
        <v>0.2</v>
      </c>
      <c r="D462" s="17">
        <v>0.2</v>
      </c>
      <c r="E462" s="18">
        <v>0</v>
      </c>
      <c r="F462" s="19">
        <f t="shared" si="118"/>
        <v>0</v>
      </c>
      <c r="G462" s="19">
        <f t="shared" si="119"/>
        <v>0</v>
      </c>
      <c r="H462" s="18">
        <f t="shared" si="120"/>
        <v>0</v>
      </c>
      <c r="I462" s="18">
        <f t="shared" si="123"/>
        <v>0</v>
      </c>
      <c r="J462" s="18">
        <f t="shared" si="123"/>
        <v>0</v>
      </c>
      <c r="K462" s="18">
        <f t="shared" si="122"/>
        <v>0</v>
      </c>
    </row>
    <row r="463" spans="1:11" x14ac:dyDescent="0.25">
      <c r="A463" s="2" t="s">
        <v>409</v>
      </c>
      <c r="B463" s="2">
        <v>1345201</v>
      </c>
      <c r="C463" s="17">
        <v>0.17630000000000001</v>
      </c>
      <c r="D463" s="17">
        <v>0.19439999999999999</v>
      </c>
      <c r="E463" s="18">
        <v>0</v>
      </c>
      <c r="F463" s="19">
        <f t="shared" si="118"/>
        <v>0</v>
      </c>
      <c r="G463" s="19">
        <f t="shared" si="119"/>
        <v>0</v>
      </c>
      <c r="H463" s="18">
        <f t="shared" si="120"/>
        <v>0</v>
      </c>
      <c r="I463" s="18">
        <f t="shared" si="123"/>
        <v>0</v>
      </c>
      <c r="J463" s="18">
        <f t="shared" si="123"/>
        <v>0</v>
      </c>
      <c r="K463" s="18">
        <f t="shared" si="122"/>
        <v>0</v>
      </c>
    </row>
    <row r="464" spans="1:11" x14ac:dyDescent="0.25">
      <c r="A464" s="2" t="s">
        <v>410</v>
      </c>
      <c r="B464" s="2">
        <v>1345202</v>
      </c>
      <c r="C464" s="17">
        <v>0.18970000000000001</v>
      </c>
      <c r="D464" s="17">
        <v>0.20269999999999999</v>
      </c>
      <c r="E464" s="18">
        <v>0</v>
      </c>
      <c r="F464" s="19">
        <f t="shared" si="118"/>
        <v>0</v>
      </c>
      <c r="G464" s="19">
        <f t="shared" si="119"/>
        <v>0</v>
      </c>
      <c r="H464" s="18">
        <f t="shared" si="120"/>
        <v>0</v>
      </c>
      <c r="I464" s="18">
        <f t="shared" si="123"/>
        <v>0</v>
      </c>
      <c r="J464" s="18">
        <f t="shared" si="123"/>
        <v>0</v>
      </c>
      <c r="K464" s="18">
        <f t="shared" si="122"/>
        <v>0</v>
      </c>
    </row>
    <row r="465" spans="1:11" x14ac:dyDescent="0.25">
      <c r="A465" s="2" t="s">
        <v>411</v>
      </c>
      <c r="B465" s="2">
        <v>13452</v>
      </c>
      <c r="C465" s="17">
        <v>9.4799999999999995E-2</v>
      </c>
      <c r="D465" s="17">
        <v>9.2899999999999996E-2</v>
      </c>
      <c r="E465" s="18">
        <v>0</v>
      </c>
      <c r="F465" s="19">
        <f t="shared" si="118"/>
        <v>0</v>
      </c>
      <c r="G465" s="19">
        <f t="shared" si="119"/>
        <v>0</v>
      </c>
      <c r="H465" s="18">
        <f t="shared" si="120"/>
        <v>0</v>
      </c>
      <c r="I465" s="18">
        <f t="shared" si="123"/>
        <v>0</v>
      </c>
      <c r="J465" s="18">
        <f t="shared" si="123"/>
        <v>0</v>
      </c>
      <c r="K465" s="18">
        <f t="shared" si="122"/>
        <v>0</v>
      </c>
    </row>
    <row r="466" spans="1:11" x14ac:dyDescent="0.25">
      <c r="A466" s="2" t="s">
        <v>412</v>
      </c>
      <c r="B466" s="2">
        <v>1345301</v>
      </c>
      <c r="C466" s="17">
        <v>0.1</v>
      </c>
      <c r="D466" s="17">
        <v>0.1</v>
      </c>
      <c r="E466" s="18">
        <v>0</v>
      </c>
      <c r="F466" s="19">
        <f t="shared" si="118"/>
        <v>0</v>
      </c>
      <c r="G466" s="19">
        <f t="shared" si="119"/>
        <v>0</v>
      </c>
      <c r="H466" s="18">
        <f t="shared" si="120"/>
        <v>0</v>
      </c>
      <c r="I466" s="18">
        <f t="shared" si="123"/>
        <v>0</v>
      </c>
      <c r="J466" s="18">
        <f t="shared" si="123"/>
        <v>0</v>
      </c>
      <c r="K466" s="18">
        <f t="shared" si="122"/>
        <v>0</v>
      </c>
    </row>
    <row r="467" spans="1:11" x14ac:dyDescent="0.25">
      <c r="A467" s="2" t="s">
        <v>413</v>
      </c>
      <c r="B467" s="2">
        <v>13453</v>
      </c>
      <c r="C467" s="17">
        <v>0.04</v>
      </c>
      <c r="D467" s="17">
        <v>0.04</v>
      </c>
      <c r="E467" s="18">
        <v>0</v>
      </c>
      <c r="F467" s="19">
        <f t="shared" si="118"/>
        <v>0</v>
      </c>
      <c r="G467" s="19">
        <f t="shared" si="119"/>
        <v>0</v>
      </c>
      <c r="H467" s="18">
        <f t="shared" si="120"/>
        <v>0</v>
      </c>
      <c r="I467" s="18">
        <f t="shared" si="123"/>
        <v>0</v>
      </c>
      <c r="J467" s="18">
        <f t="shared" si="123"/>
        <v>0</v>
      </c>
      <c r="K467" s="18">
        <f t="shared" si="122"/>
        <v>0</v>
      </c>
    </row>
    <row r="468" spans="1:11" x14ac:dyDescent="0.25">
      <c r="A468" s="2" t="s">
        <v>414</v>
      </c>
      <c r="B468" s="2">
        <v>1351101</v>
      </c>
      <c r="C468" s="17">
        <v>0.25</v>
      </c>
      <c r="D468" s="17">
        <v>0.25</v>
      </c>
      <c r="E468" s="18">
        <v>0</v>
      </c>
      <c r="F468" s="19">
        <f t="shared" ref="F468:F503" si="124">E468*C468/12</f>
        <v>0</v>
      </c>
      <c r="G468" s="19">
        <f t="shared" ref="G468:G503" si="125">+E468*D468/12</f>
        <v>0</v>
      </c>
      <c r="H468" s="18">
        <f t="shared" ref="H468:H503" si="126">+G468-F468</f>
        <v>0</v>
      </c>
      <c r="I468" s="18">
        <f t="shared" ref="I468:J503" si="127">+F468*12</f>
        <v>0</v>
      </c>
      <c r="J468" s="18">
        <f t="shared" si="127"/>
        <v>0</v>
      </c>
      <c r="K468" s="18">
        <f t="shared" ref="K468:K503" si="128">+J468-I468</f>
        <v>0</v>
      </c>
    </row>
    <row r="469" spans="1:11" x14ac:dyDescent="0.25">
      <c r="A469" s="2" t="s">
        <v>415</v>
      </c>
      <c r="B469" s="2">
        <v>13511</v>
      </c>
      <c r="C469" s="17">
        <v>0.2</v>
      </c>
      <c r="D469" s="17">
        <v>0.2</v>
      </c>
      <c r="E469" s="18">
        <v>0</v>
      </c>
      <c r="F469" s="19">
        <f t="shared" si="124"/>
        <v>0</v>
      </c>
      <c r="G469" s="19">
        <f t="shared" si="125"/>
        <v>0</v>
      </c>
      <c r="H469" s="18">
        <f t="shared" si="126"/>
        <v>0</v>
      </c>
      <c r="I469" s="18">
        <f t="shared" si="127"/>
        <v>0</v>
      </c>
      <c r="J469" s="18">
        <f t="shared" si="127"/>
        <v>0</v>
      </c>
      <c r="K469" s="18">
        <f t="shared" si="128"/>
        <v>0</v>
      </c>
    </row>
    <row r="470" spans="1:11" x14ac:dyDescent="0.25">
      <c r="A470" s="2" t="s">
        <v>416</v>
      </c>
      <c r="B470" s="2">
        <v>1351201</v>
      </c>
      <c r="C470" s="17">
        <v>0.17630000000000001</v>
      </c>
      <c r="D470" s="17">
        <v>0.19439999999999999</v>
      </c>
      <c r="E470" s="18">
        <v>0</v>
      </c>
      <c r="F470" s="19">
        <f t="shared" si="124"/>
        <v>0</v>
      </c>
      <c r="G470" s="19">
        <f t="shared" si="125"/>
        <v>0</v>
      </c>
      <c r="H470" s="18">
        <f t="shared" si="126"/>
        <v>0</v>
      </c>
      <c r="I470" s="18">
        <f t="shared" si="127"/>
        <v>0</v>
      </c>
      <c r="J470" s="18">
        <f t="shared" si="127"/>
        <v>0</v>
      </c>
      <c r="K470" s="18">
        <f t="shared" si="128"/>
        <v>0</v>
      </c>
    </row>
    <row r="471" spans="1:11" x14ac:dyDescent="0.25">
      <c r="A471" s="2" t="s">
        <v>417</v>
      </c>
      <c r="B471" s="2">
        <v>1351202</v>
      </c>
      <c r="C471" s="17">
        <v>0.18970000000000001</v>
      </c>
      <c r="D471" s="17">
        <v>0.20269999999999999</v>
      </c>
      <c r="E471" s="18">
        <v>0</v>
      </c>
      <c r="F471" s="19">
        <f t="shared" si="124"/>
        <v>0</v>
      </c>
      <c r="G471" s="19">
        <f t="shared" si="125"/>
        <v>0</v>
      </c>
      <c r="H471" s="18">
        <f t="shared" si="126"/>
        <v>0</v>
      </c>
      <c r="I471" s="18">
        <f t="shared" si="127"/>
        <v>0</v>
      </c>
      <c r="J471" s="18">
        <f t="shared" si="127"/>
        <v>0</v>
      </c>
      <c r="K471" s="18">
        <f t="shared" si="128"/>
        <v>0</v>
      </c>
    </row>
    <row r="472" spans="1:11" x14ac:dyDescent="0.25">
      <c r="A472" s="2" t="s">
        <v>418</v>
      </c>
      <c r="B472" s="2">
        <v>13512</v>
      </c>
      <c r="C472" s="17">
        <v>9.4799999999999995E-2</v>
      </c>
      <c r="D472" s="17">
        <v>9.2899999999999996E-2</v>
      </c>
      <c r="E472" s="18">
        <v>0</v>
      </c>
      <c r="F472" s="19">
        <f t="shared" si="124"/>
        <v>0</v>
      </c>
      <c r="G472" s="19">
        <f t="shared" si="125"/>
        <v>0</v>
      </c>
      <c r="H472" s="18">
        <f t="shared" si="126"/>
        <v>0</v>
      </c>
      <c r="I472" s="18">
        <f t="shared" si="127"/>
        <v>0</v>
      </c>
      <c r="J472" s="18">
        <f t="shared" si="127"/>
        <v>0</v>
      </c>
      <c r="K472" s="18">
        <f t="shared" si="128"/>
        <v>0</v>
      </c>
    </row>
    <row r="473" spans="1:11" x14ac:dyDescent="0.25">
      <c r="A473" s="2" t="s">
        <v>419</v>
      </c>
      <c r="B473" s="2">
        <v>13512</v>
      </c>
      <c r="C473" s="17">
        <v>9.4799999999999995E-2</v>
      </c>
      <c r="D473" s="17">
        <v>9.2899999999999996E-2</v>
      </c>
      <c r="E473" s="18">
        <v>0</v>
      </c>
      <c r="F473" s="19">
        <f t="shared" si="124"/>
        <v>0</v>
      </c>
      <c r="G473" s="19">
        <f t="shared" si="125"/>
        <v>0</v>
      </c>
      <c r="H473" s="18">
        <f t="shared" si="126"/>
        <v>0</v>
      </c>
      <c r="I473" s="18">
        <f t="shared" si="127"/>
        <v>0</v>
      </c>
      <c r="J473" s="18">
        <f t="shared" si="127"/>
        <v>0</v>
      </c>
      <c r="K473" s="18">
        <f t="shared" si="128"/>
        <v>0</v>
      </c>
    </row>
    <row r="474" spans="1:11" x14ac:dyDescent="0.25">
      <c r="A474" s="2" t="s">
        <v>420</v>
      </c>
      <c r="B474" s="2">
        <v>1351301</v>
      </c>
      <c r="C474" s="17">
        <v>0.1</v>
      </c>
      <c r="D474" s="17">
        <v>0.1</v>
      </c>
      <c r="E474" s="18">
        <v>0</v>
      </c>
      <c r="F474" s="19">
        <f t="shared" si="124"/>
        <v>0</v>
      </c>
      <c r="G474" s="19">
        <f t="shared" si="125"/>
        <v>0</v>
      </c>
      <c r="H474" s="18">
        <f t="shared" si="126"/>
        <v>0</v>
      </c>
      <c r="I474" s="18">
        <f t="shared" si="127"/>
        <v>0</v>
      </c>
      <c r="J474" s="18">
        <f t="shared" si="127"/>
        <v>0</v>
      </c>
      <c r="K474" s="18">
        <f t="shared" si="128"/>
        <v>0</v>
      </c>
    </row>
    <row r="475" spans="1:11" x14ac:dyDescent="0.25">
      <c r="A475" s="2" t="s">
        <v>421</v>
      </c>
      <c r="B475" s="2">
        <v>13513</v>
      </c>
      <c r="C475" s="17">
        <v>0.04</v>
      </c>
      <c r="D475" s="17">
        <v>0.04</v>
      </c>
      <c r="E475" s="18">
        <v>0</v>
      </c>
      <c r="F475" s="19">
        <f t="shared" si="124"/>
        <v>0</v>
      </c>
      <c r="G475" s="19">
        <f t="shared" si="125"/>
        <v>0</v>
      </c>
      <c r="H475" s="18">
        <f t="shared" si="126"/>
        <v>0</v>
      </c>
      <c r="I475" s="18">
        <f t="shared" si="127"/>
        <v>0</v>
      </c>
      <c r="J475" s="18">
        <f t="shared" si="127"/>
        <v>0</v>
      </c>
      <c r="K475" s="18">
        <f t="shared" si="128"/>
        <v>0</v>
      </c>
    </row>
    <row r="476" spans="1:11" x14ac:dyDescent="0.25">
      <c r="A476" s="2" t="s">
        <v>422</v>
      </c>
      <c r="B476" s="2">
        <v>1363101</v>
      </c>
      <c r="C476" s="17">
        <v>0.25</v>
      </c>
      <c r="D476" s="17">
        <v>0.25</v>
      </c>
      <c r="E476" s="18">
        <v>0</v>
      </c>
      <c r="F476" s="19">
        <f t="shared" si="124"/>
        <v>0</v>
      </c>
      <c r="G476" s="19">
        <f t="shared" si="125"/>
        <v>0</v>
      </c>
      <c r="H476" s="18">
        <f t="shared" si="126"/>
        <v>0</v>
      </c>
      <c r="I476" s="18">
        <f t="shared" si="127"/>
        <v>0</v>
      </c>
      <c r="J476" s="18">
        <f t="shared" si="127"/>
        <v>0</v>
      </c>
      <c r="K476" s="18">
        <f t="shared" si="128"/>
        <v>0</v>
      </c>
    </row>
    <row r="477" spans="1:11" x14ac:dyDescent="0.25">
      <c r="A477" s="2" t="s">
        <v>423</v>
      </c>
      <c r="B477" s="2">
        <v>1363102</v>
      </c>
      <c r="C477" s="17">
        <v>0.2</v>
      </c>
      <c r="D477" s="17">
        <v>0.2</v>
      </c>
      <c r="E477" s="18">
        <v>0</v>
      </c>
      <c r="F477" s="19">
        <f t="shared" si="124"/>
        <v>0</v>
      </c>
      <c r="G477" s="19">
        <f t="shared" si="125"/>
        <v>0</v>
      </c>
      <c r="H477" s="18">
        <f t="shared" si="126"/>
        <v>0</v>
      </c>
      <c r="I477" s="18">
        <f t="shared" si="127"/>
        <v>0</v>
      </c>
      <c r="J477" s="18">
        <f t="shared" si="127"/>
        <v>0</v>
      </c>
      <c r="K477" s="18">
        <f t="shared" si="128"/>
        <v>0</v>
      </c>
    </row>
    <row r="478" spans="1:11" x14ac:dyDescent="0.25">
      <c r="A478" s="2" t="s">
        <v>424</v>
      </c>
      <c r="B478" s="2">
        <v>13631</v>
      </c>
      <c r="C478" s="17">
        <v>0.2</v>
      </c>
      <c r="D478" s="17">
        <v>0.2</v>
      </c>
      <c r="E478" s="18">
        <v>0</v>
      </c>
      <c r="F478" s="19">
        <f t="shared" si="124"/>
        <v>0</v>
      </c>
      <c r="G478" s="19">
        <f t="shared" si="125"/>
        <v>0</v>
      </c>
      <c r="H478" s="18">
        <f t="shared" si="126"/>
        <v>0</v>
      </c>
      <c r="I478" s="18">
        <f t="shared" si="127"/>
        <v>0</v>
      </c>
      <c r="J478" s="18">
        <f t="shared" si="127"/>
        <v>0</v>
      </c>
      <c r="K478" s="18">
        <f t="shared" si="128"/>
        <v>0</v>
      </c>
    </row>
    <row r="479" spans="1:11" x14ac:dyDescent="0.25">
      <c r="A479" s="2" t="s">
        <v>425</v>
      </c>
      <c r="B479" s="2">
        <v>1363201</v>
      </c>
      <c r="C479" s="17">
        <v>0.17630000000000001</v>
      </c>
      <c r="D479" s="17">
        <v>0.19439999999999999</v>
      </c>
      <c r="E479" s="18">
        <v>0</v>
      </c>
      <c r="F479" s="19">
        <f t="shared" si="124"/>
        <v>0</v>
      </c>
      <c r="G479" s="19">
        <f t="shared" si="125"/>
        <v>0</v>
      </c>
      <c r="H479" s="18">
        <f t="shared" si="126"/>
        <v>0</v>
      </c>
      <c r="I479" s="18">
        <f t="shared" si="127"/>
        <v>0</v>
      </c>
      <c r="J479" s="18">
        <f t="shared" si="127"/>
        <v>0</v>
      </c>
      <c r="K479" s="18">
        <f t="shared" si="128"/>
        <v>0</v>
      </c>
    </row>
    <row r="480" spans="1:11" x14ac:dyDescent="0.25">
      <c r="A480" s="2" t="s">
        <v>426</v>
      </c>
      <c r="B480" s="2">
        <v>1363202</v>
      </c>
      <c r="C480" s="17">
        <v>0.18970000000000001</v>
      </c>
      <c r="D480" s="17">
        <v>0.20269999999999999</v>
      </c>
      <c r="E480" s="18">
        <v>0</v>
      </c>
      <c r="F480" s="19">
        <f t="shared" si="124"/>
        <v>0</v>
      </c>
      <c r="G480" s="19">
        <f t="shared" si="125"/>
        <v>0</v>
      </c>
      <c r="H480" s="18">
        <f t="shared" si="126"/>
        <v>0</v>
      </c>
      <c r="I480" s="18">
        <f t="shared" si="127"/>
        <v>0</v>
      </c>
      <c r="J480" s="18">
        <f t="shared" si="127"/>
        <v>0</v>
      </c>
      <c r="K480" s="18">
        <f t="shared" si="128"/>
        <v>0</v>
      </c>
    </row>
    <row r="481" spans="1:11" x14ac:dyDescent="0.25">
      <c r="A481" s="2" t="s">
        <v>427</v>
      </c>
      <c r="B481" s="2">
        <v>1363204</v>
      </c>
      <c r="C481" s="17">
        <v>0.17630000000000001</v>
      </c>
      <c r="D481" s="17">
        <v>0.20610000000000001</v>
      </c>
      <c r="E481" s="18">
        <v>0</v>
      </c>
      <c r="F481" s="19">
        <f t="shared" si="124"/>
        <v>0</v>
      </c>
      <c r="G481" s="19">
        <f t="shared" si="125"/>
        <v>0</v>
      </c>
      <c r="H481" s="18">
        <f t="shared" si="126"/>
        <v>0</v>
      </c>
      <c r="I481" s="18">
        <f t="shared" si="127"/>
        <v>0</v>
      </c>
      <c r="J481" s="18">
        <f t="shared" si="127"/>
        <v>0</v>
      </c>
      <c r="K481" s="18">
        <f t="shared" si="128"/>
        <v>0</v>
      </c>
    </row>
    <row r="482" spans="1:11" x14ac:dyDescent="0.25">
      <c r="A482" s="2" t="s">
        <v>428</v>
      </c>
      <c r="B482" s="2">
        <v>1363205</v>
      </c>
      <c r="C482" s="17">
        <v>0.18970000000000001</v>
      </c>
      <c r="D482" s="17">
        <v>0.20610000000000001</v>
      </c>
      <c r="E482" s="18">
        <v>0</v>
      </c>
      <c r="F482" s="19">
        <f t="shared" si="124"/>
        <v>0</v>
      </c>
      <c r="G482" s="19">
        <f t="shared" si="125"/>
        <v>0</v>
      </c>
      <c r="H482" s="18">
        <f t="shared" si="126"/>
        <v>0</v>
      </c>
      <c r="I482" s="18">
        <f t="shared" si="127"/>
        <v>0</v>
      </c>
      <c r="J482" s="18">
        <f t="shared" si="127"/>
        <v>0</v>
      </c>
      <c r="K482" s="18">
        <f t="shared" si="128"/>
        <v>0</v>
      </c>
    </row>
    <row r="483" spans="1:11" x14ac:dyDescent="0.25">
      <c r="A483" s="2" t="s">
        <v>429</v>
      </c>
      <c r="B483" s="2">
        <v>1363206</v>
      </c>
      <c r="C483" s="17">
        <v>6.6699999999999995E-2</v>
      </c>
      <c r="D483" s="17">
        <v>6.6699999999999995E-2</v>
      </c>
      <c r="E483" s="18">
        <v>0</v>
      </c>
      <c r="F483" s="19">
        <f t="shared" si="124"/>
        <v>0</v>
      </c>
      <c r="G483" s="19">
        <f t="shared" si="125"/>
        <v>0</v>
      </c>
      <c r="H483" s="18">
        <f t="shared" si="126"/>
        <v>0</v>
      </c>
      <c r="I483" s="18">
        <f t="shared" si="127"/>
        <v>0</v>
      </c>
      <c r="J483" s="18">
        <f t="shared" si="127"/>
        <v>0</v>
      </c>
      <c r="K483" s="18">
        <f t="shared" si="128"/>
        <v>0</v>
      </c>
    </row>
    <row r="484" spans="1:11" x14ac:dyDescent="0.25">
      <c r="A484" s="2" t="s">
        <v>430</v>
      </c>
      <c r="B484" s="2">
        <v>1363206</v>
      </c>
      <c r="C484" s="17">
        <v>6.6699999999999995E-2</v>
      </c>
      <c r="D484" s="17">
        <v>6.6699999999999995E-2</v>
      </c>
      <c r="E484" s="18">
        <v>0</v>
      </c>
      <c r="F484" s="19">
        <f t="shared" si="124"/>
        <v>0</v>
      </c>
      <c r="G484" s="19">
        <f t="shared" si="125"/>
        <v>0</v>
      </c>
      <c r="H484" s="18">
        <f t="shared" si="126"/>
        <v>0</v>
      </c>
      <c r="I484" s="18">
        <f t="shared" si="127"/>
        <v>0</v>
      </c>
      <c r="J484" s="18">
        <f t="shared" si="127"/>
        <v>0</v>
      </c>
      <c r="K484" s="18">
        <f t="shared" si="128"/>
        <v>0</v>
      </c>
    </row>
    <row r="485" spans="1:11" x14ac:dyDescent="0.25">
      <c r="A485" s="2" t="s">
        <v>431</v>
      </c>
      <c r="B485" s="2">
        <v>13632</v>
      </c>
      <c r="C485" s="17">
        <v>9.4799999999999995E-2</v>
      </c>
      <c r="D485" s="17">
        <v>9.2899999999999996E-2</v>
      </c>
      <c r="E485" s="18">
        <v>0</v>
      </c>
      <c r="F485" s="19">
        <f t="shared" si="124"/>
        <v>0</v>
      </c>
      <c r="G485" s="19">
        <f t="shared" si="125"/>
        <v>0</v>
      </c>
      <c r="H485" s="18">
        <f t="shared" si="126"/>
        <v>0</v>
      </c>
      <c r="I485" s="18">
        <f t="shared" si="127"/>
        <v>0</v>
      </c>
      <c r="J485" s="18">
        <f t="shared" si="127"/>
        <v>0</v>
      </c>
      <c r="K485" s="18">
        <f t="shared" si="128"/>
        <v>0</v>
      </c>
    </row>
    <row r="486" spans="1:11" x14ac:dyDescent="0.25">
      <c r="A486" s="2" t="s">
        <v>432</v>
      </c>
      <c r="B486" s="2">
        <v>1363301</v>
      </c>
      <c r="C486" s="17">
        <v>0.1</v>
      </c>
      <c r="D486" s="17">
        <v>0.1</v>
      </c>
      <c r="E486" s="18">
        <v>0</v>
      </c>
      <c r="F486" s="19">
        <f t="shared" si="124"/>
        <v>0</v>
      </c>
      <c r="G486" s="19">
        <f t="shared" si="125"/>
        <v>0</v>
      </c>
      <c r="H486" s="18">
        <f t="shared" si="126"/>
        <v>0</v>
      </c>
      <c r="I486" s="18">
        <f t="shared" si="127"/>
        <v>0</v>
      </c>
      <c r="J486" s="18">
        <f t="shared" si="127"/>
        <v>0</v>
      </c>
      <c r="K486" s="18">
        <f t="shared" si="128"/>
        <v>0</v>
      </c>
    </row>
    <row r="487" spans="1:11" x14ac:dyDescent="0.25">
      <c r="A487" s="2" t="s">
        <v>433</v>
      </c>
      <c r="B487" s="2">
        <v>1363302</v>
      </c>
      <c r="C487" s="17">
        <v>0</v>
      </c>
      <c r="D487" s="17">
        <v>0</v>
      </c>
      <c r="E487" s="18">
        <v>0</v>
      </c>
      <c r="F487" s="19">
        <f t="shared" si="124"/>
        <v>0</v>
      </c>
      <c r="G487" s="19">
        <f t="shared" si="125"/>
        <v>0</v>
      </c>
      <c r="H487" s="18">
        <f t="shared" si="126"/>
        <v>0</v>
      </c>
      <c r="I487" s="18">
        <f t="shared" si="127"/>
        <v>0</v>
      </c>
      <c r="J487" s="18">
        <f t="shared" si="127"/>
        <v>0</v>
      </c>
      <c r="K487" s="18">
        <f t="shared" si="128"/>
        <v>0</v>
      </c>
    </row>
    <row r="488" spans="1:11" x14ac:dyDescent="0.25">
      <c r="A488" s="2" t="s">
        <v>434</v>
      </c>
      <c r="B488" s="2">
        <v>1363303</v>
      </c>
      <c r="C488" s="17">
        <v>6.6699999999999995E-2</v>
      </c>
      <c r="D488" s="17">
        <v>6.6699999999999995E-2</v>
      </c>
      <c r="E488" s="18">
        <v>0</v>
      </c>
      <c r="F488" s="19">
        <f t="shared" si="124"/>
        <v>0</v>
      </c>
      <c r="G488" s="19">
        <f t="shared" si="125"/>
        <v>0</v>
      </c>
      <c r="H488" s="18">
        <f t="shared" si="126"/>
        <v>0</v>
      </c>
      <c r="I488" s="18">
        <f t="shared" si="127"/>
        <v>0</v>
      </c>
      <c r="J488" s="18">
        <f t="shared" si="127"/>
        <v>0</v>
      </c>
      <c r="K488" s="18">
        <f t="shared" si="128"/>
        <v>0</v>
      </c>
    </row>
    <row r="489" spans="1:11" x14ac:dyDescent="0.25">
      <c r="A489" s="2" t="s">
        <v>435</v>
      </c>
      <c r="B489" s="2">
        <v>1363303</v>
      </c>
      <c r="C489" s="17">
        <v>6.6699999999999995E-2</v>
      </c>
      <c r="D489" s="17">
        <v>6.6699999999999995E-2</v>
      </c>
      <c r="E489" s="18">
        <v>0</v>
      </c>
      <c r="F489" s="19">
        <f t="shared" si="124"/>
        <v>0</v>
      </c>
      <c r="G489" s="19">
        <f t="shared" si="125"/>
        <v>0</v>
      </c>
      <c r="H489" s="18">
        <f t="shared" si="126"/>
        <v>0</v>
      </c>
      <c r="I489" s="18">
        <f t="shared" si="127"/>
        <v>0</v>
      </c>
      <c r="J489" s="18">
        <f t="shared" si="127"/>
        <v>0</v>
      </c>
      <c r="K489" s="18">
        <f t="shared" si="128"/>
        <v>0</v>
      </c>
    </row>
    <row r="490" spans="1:11" x14ac:dyDescent="0.25">
      <c r="A490" s="2" t="s">
        <v>436</v>
      </c>
      <c r="B490" s="2">
        <v>13633</v>
      </c>
      <c r="C490" s="17">
        <v>0.04</v>
      </c>
      <c r="D490" s="17">
        <v>0.04</v>
      </c>
      <c r="E490" s="18">
        <v>0</v>
      </c>
      <c r="F490" s="19">
        <f t="shared" si="124"/>
        <v>0</v>
      </c>
      <c r="G490" s="19">
        <f t="shared" si="125"/>
        <v>0</v>
      </c>
      <c r="H490" s="18">
        <f t="shared" si="126"/>
        <v>0</v>
      </c>
      <c r="I490" s="18">
        <f t="shared" si="127"/>
        <v>0</v>
      </c>
      <c r="J490" s="18">
        <f t="shared" si="127"/>
        <v>0</v>
      </c>
      <c r="K490" s="18">
        <f t="shared" si="128"/>
        <v>0</v>
      </c>
    </row>
    <row r="491" spans="1:11" x14ac:dyDescent="0.25">
      <c r="A491" s="2" t="s">
        <v>437</v>
      </c>
      <c r="B491" s="2">
        <v>137011</v>
      </c>
      <c r="C491" s="17">
        <v>7.1300000000000002E-2</v>
      </c>
      <c r="D491" s="17">
        <v>7.3200000000000001E-2</v>
      </c>
      <c r="E491" s="18">
        <v>0</v>
      </c>
      <c r="F491" s="19">
        <f t="shared" si="124"/>
        <v>0</v>
      </c>
      <c r="G491" s="19">
        <f t="shared" si="125"/>
        <v>0</v>
      </c>
      <c r="H491" s="18">
        <f t="shared" si="126"/>
        <v>0</v>
      </c>
      <c r="I491" s="18">
        <f t="shared" si="127"/>
        <v>0</v>
      </c>
      <c r="J491" s="18">
        <f t="shared" si="127"/>
        <v>0</v>
      </c>
      <c r="K491" s="18">
        <f t="shared" si="128"/>
        <v>0</v>
      </c>
    </row>
    <row r="492" spans="1:11" x14ac:dyDescent="0.25">
      <c r="A492" s="2" t="s">
        <v>438</v>
      </c>
      <c r="B492" s="2">
        <v>1397101</v>
      </c>
      <c r="C492" s="17">
        <v>0.25</v>
      </c>
      <c r="D492" s="17">
        <v>0.25</v>
      </c>
      <c r="E492" s="18">
        <v>0</v>
      </c>
      <c r="F492" s="19">
        <f t="shared" si="124"/>
        <v>0</v>
      </c>
      <c r="G492" s="19">
        <f t="shared" si="125"/>
        <v>0</v>
      </c>
      <c r="H492" s="18">
        <f t="shared" si="126"/>
        <v>0</v>
      </c>
      <c r="I492" s="18">
        <f t="shared" si="127"/>
        <v>0</v>
      </c>
      <c r="J492" s="18">
        <f t="shared" si="127"/>
        <v>0</v>
      </c>
      <c r="K492" s="18">
        <f t="shared" si="128"/>
        <v>0</v>
      </c>
    </row>
    <row r="493" spans="1:11" x14ac:dyDescent="0.25">
      <c r="A493" s="2" t="s">
        <v>439</v>
      </c>
      <c r="B493" s="2">
        <v>13971</v>
      </c>
      <c r="C493" s="17">
        <v>0.2</v>
      </c>
      <c r="D493" s="17">
        <v>0.2</v>
      </c>
      <c r="E493" s="18">
        <v>0</v>
      </c>
      <c r="F493" s="19">
        <f t="shared" si="124"/>
        <v>0</v>
      </c>
      <c r="G493" s="19">
        <f t="shared" si="125"/>
        <v>0</v>
      </c>
      <c r="H493" s="18">
        <f t="shared" si="126"/>
        <v>0</v>
      </c>
      <c r="I493" s="18">
        <f t="shared" si="127"/>
        <v>0</v>
      </c>
      <c r="J493" s="18">
        <f t="shared" si="127"/>
        <v>0</v>
      </c>
      <c r="K493" s="18">
        <f t="shared" si="128"/>
        <v>0</v>
      </c>
    </row>
    <row r="494" spans="1:11" x14ac:dyDescent="0.25">
      <c r="A494" s="2" t="s">
        <v>440</v>
      </c>
      <c r="B494" s="2">
        <v>13971</v>
      </c>
      <c r="C494" s="17">
        <v>0.2</v>
      </c>
      <c r="D494" s="17">
        <v>0.2</v>
      </c>
      <c r="E494" s="18">
        <v>0</v>
      </c>
      <c r="F494" s="19">
        <f t="shared" si="124"/>
        <v>0</v>
      </c>
      <c r="G494" s="19">
        <f t="shared" si="125"/>
        <v>0</v>
      </c>
      <c r="H494" s="18">
        <f t="shared" si="126"/>
        <v>0</v>
      </c>
      <c r="I494" s="18">
        <f t="shared" si="127"/>
        <v>0</v>
      </c>
      <c r="J494" s="18">
        <f t="shared" si="127"/>
        <v>0</v>
      </c>
      <c r="K494" s="18">
        <f t="shared" si="128"/>
        <v>0</v>
      </c>
    </row>
    <row r="495" spans="1:11" x14ac:dyDescent="0.25">
      <c r="A495" s="2" t="s">
        <v>441</v>
      </c>
      <c r="B495" s="2">
        <v>1397201</v>
      </c>
      <c r="C495" s="17">
        <v>0.17630000000000001</v>
      </c>
      <c r="D495" s="17">
        <v>0.19439999999999999</v>
      </c>
      <c r="E495" s="18">
        <v>0</v>
      </c>
      <c r="F495" s="19">
        <f t="shared" si="124"/>
        <v>0</v>
      </c>
      <c r="G495" s="19">
        <f t="shared" si="125"/>
        <v>0</v>
      </c>
      <c r="H495" s="18">
        <f t="shared" si="126"/>
        <v>0</v>
      </c>
      <c r="I495" s="18">
        <f t="shared" si="127"/>
        <v>0</v>
      </c>
      <c r="J495" s="18">
        <f t="shared" si="127"/>
        <v>0</v>
      </c>
      <c r="K495" s="18">
        <f t="shared" si="128"/>
        <v>0</v>
      </c>
    </row>
    <row r="496" spans="1:11" x14ac:dyDescent="0.25">
      <c r="A496" s="2" t="s">
        <v>442</v>
      </c>
      <c r="B496" s="2">
        <v>1397201</v>
      </c>
      <c r="C496" s="17">
        <v>0.17630000000000001</v>
      </c>
      <c r="D496" s="17">
        <v>0.19439999999999999</v>
      </c>
      <c r="E496" s="18">
        <v>0</v>
      </c>
      <c r="F496" s="19">
        <f t="shared" si="124"/>
        <v>0</v>
      </c>
      <c r="G496" s="19">
        <f t="shared" si="125"/>
        <v>0</v>
      </c>
      <c r="H496" s="18">
        <f t="shared" si="126"/>
        <v>0</v>
      </c>
      <c r="I496" s="18">
        <f t="shared" si="127"/>
        <v>0</v>
      </c>
      <c r="J496" s="18">
        <f t="shared" si="127"/>
        <v>0</v>
      </c>
      <c r="K496" s="18">
        <f t="shared" si="128"/>
        <v>0</v>
      </c>
    </row>
    <row r="497" spans="1:11" x14ac:dyDescent="0.25">
      <c r="A497" s="2" t="s">
        <v>443</v>
      </c>
      <c r="B497" s="2">
        <v>1397202</v>
      </c>
      <c r="C497" s="17">
        <v>0.18970000000000001</v>
      </c>
      <c r="D497" s="17">
        <v>0.20269999999999999</v>
      </c>
      <c r="E497" s="18">
        <v>0</v>
      </c>
      <c r="F497" s="19">
        <f t="shared" si="124"/>
        <v>0</v>
      </c>
      <c r="G497" s="19">
        <f t="shared" si="125"/>
        <v>0</v>
      </c>
      <c r="H497" s="18">
        <f t="shared" si="126"/>
        <v>0</v>
      </c>
      <c r="I497" s="18">
        <f t="shared" si="127"/>
        <v>0</v>
      </c>
      <c r="J497" s="18">
        <f t="shared" si="127"/>
        <v>0</v>
      </c>
      <c r="K497" s="18">
        <f t="shared" si="128"/>
        <v>0</v>
      </c>
    </row>
    <row r="498" spans="1:11" x14ac:dyDescent="0.25">
      <c r="A498" s="2" t="s">
        <v>444</v>
      </c>
      <c r="B498" s="2">
        <v>1397202</v>
      </c>
      <c r="C498" s="17">
        <v>0.18970000000000001</v>
      </c>
      <c r="D498" s="17">
        <v>0.20269999999999999</v>
      </c>
      <c r="E498" s="18">
        <v>0</v>
      </c>
      <c r="F498" s="19">
        <f t="shared" si="124"/>
        <v>0</v>
      </c>
      <c r="G498" s="19">
        <f t="shared" si="125"/>
        <v>0</v>
      </c>
      <c r="H498" s="18">
        <f t="shared" si="126"/>
        <v>0</v>
      </c>
      <c r="I498" s="18">
        <f t="shared" si="127"/>
        <v>0</v>
      </c>
      <c r="J498" s="18">
        <f t="shared" si="127"/>
        <v>0</v>
      </c>
      <c r="K498" s="18">
        <f t="shared" si="128"/>
        <v>0</v>
      </c>
    </row>
    <row r="499" spans="1:11" x14ac:dyDescent="0.25">
      <c r="A499" s="2" t="s">
        <v>445</v>
      </c>
      <c r="B499" s="2">
        <v>13972</v>
      </c>
      <c r="C499" s="17">
        <v>9.4799999999999995E-2</v>
      </c>
      <c r="D499" s="17">
        <v>9.2899999999999996E-2</v>
      </c>
      <c r="E499" s="18">
        <v>0</v>
      </c>
      <c r="F499" s="19">
        <f t="shared" si="124"/>
        <v>0</v>
      </c>
      <c r="G499" s="19">
        <f t="shared" si="125"/>
        <v>0</v>
      </c>
      <c r="H499" s="18">
        <f t="shared" si="126"/>
        <v>0</v>
      </c>
      <c r="I499" s="18">
        <f t="shared" si="127"/>
        <v>0</v>
      </c>
      <c r="J499" s="18">
        <f t="shared" si="127"/>
        <v>0</v>
      </c>
      <c r="K499" s="18">
        <f t="shared" si="128"/>
        <v>0</v>
      </c>
    </row>
    <row r="500" spans="1:11" x14ac:dyDescent="0.25">
      <c r="A500" s="2" t="s">
        <v>446</v>
      </c>
      <c r="B500" s="2">
        <v>13972</v>
      </c>
      <c r="C500" s="17">
        <v>9.4799999999999995E-2</v>
      </c>
      <c r="D500" s="17">
        <v>9.2899999999999996E-2</v>
      </c>
      <c r="E500" s="18">
        <v>0</v>
      </c>
      <c r="F500" s="19">
        <f t="shared" si="124"/>
        <v>0</v>
      </c>
      <c r="G500" s="19">
        <f t="shared" si="125"/>
        <v>0</v>
      </c>
      <c r="H500" s="18">
        <f t="shared" si="126"/>
        <v>0</v>
      </c>
      <c r="I500" s="18">
        <f t="shared" si="127"/>
        <v>0</v>
      </c>
      <c r="J500" s="18">
        <f t="shared" si="127"/>
        <v>0</v>
      </c>
      <c r="K500" s="18">
        <f t="shared" si="128"/>
        <v>0</v>
      </c>
    </row>
    <row r="501" spans="1:11" x14ac:dyDescent="0.25">
      <c r="A501" s="2" t="s">
        <v>447</v>
      </c>
      <c r="B501" s="2">
        <v>1397301</v>
      </c>
      <c r="C501" s="17">
        <v>0.1</v>
      </c>
      <c r="D501" s="17">
        <v>0.1</v>
      </c>
      <c r="E501" s="18">
        <v>0</v>
      </c>
      <c r="F501" s="19">
        <f t="shared" si="124"/>
        <v>0</v>
      </c>
      <c r="G501" s="19">
        <f t="shared" si="125"/>
        <v>0</v>
      </c>
      <c r="H501" s="18">
        <f t="shared" si="126"/>
        <v>0</v>
      </c>
      <c r="I501" s="18">
        <f t="shared" si="127"/>
        <v>0</v>
      </c>
      <c r="J501" s="18">
        <f t="shared" si="127"/>
        <v>0</v>
      </c>
      <c r="K501" s="18">
        <f t="shared" si="128"/>
        <v>0</v>
      </c>
    </row>
    <row r="502" spans="1:11" x14ac:dyDescent="0.25">
      <c r="A502" s="2" t="s">
        <v>448</v>
      </c>
      <c r="B502" s="2">
        <v>13973</v>
      </c>
      <c r="C502" s="17">
        <v>0.04</v>
      </c>
      <c r="D502" s="17">
        <v>0.04</v>
      </c>
      <c r="E502" s="18">
        <v>0</v>
      </c>
      <c r="F502" s="19">
        <f t="shared" si="124"/>
        <v>0</v>
      </c>
      <c r="G502" s="19">
        <f t="shared" si="125"/>
        <v>0</v>
      </c>
      <c r="H502" s="18">
        <f t="shared" si="126"/>
        <v>0</v>
      </c>
      <c r="I502" s="18">
        <f t="shared" si="127"/>
        <v>0</v>
      </c>
      <c r="J502" s="18">
        <f t="shared" si="127"/>
        <v>0</v>
      </c>
      <c r="K502" s="18">
        <f t="shared" si="128"/>
        <v>0</v>
      </c>
    </row>
    <row r="503" spans="1:11" x14ac:dyDescent="0.25">
      <c r="A503" s="2" t="s">
        <v>449</v>
      </c>
      <c r="B503" s="2">
        <v>13973</v>
      </c>
      <c r="C503" s="17">
        <v>0.04</v>
      </c>
      <c r="D503" s="17">
        <v>0.04</v>
      </c>
      <c r="E503" s="18">
        <v>0</v>
      </c>
      <c r="F503" s="19">
        <f t="shared" si="124"/>
        <v>0</v>
      </c>
      <c r="G503" s="19">
        <f t="shared" si="125"/>
        <v>0</v>
      </c>
      <c r="H503" s="18">
        <f t="shared" si="126"/>
        <v>0</v>
      </c>
      <c r="I503" s="18">
        <f t="shared" si="127"/>
        <v>0</v>
      </c>
      <c r="J503" s="18">
        <f t="shared" si="127"/>
        <v>0</v>
      </c>
      <c r="K503" s="18">
        <f t="shared" si="128"/>
        <v>0</v>
      </c>
    </row>
    <row r="504" spans="1:11" x14ac:dyDescent="0.25">
      <c r="A504" s="7" t="s">
        <v>450</v>
      </c>
      <c r="C504" s="17"/>
      <c r="D504" s="17"/>
      <c r="E504" s="20">
        <f>SUBTOTAL(9,E404:E503)</f>
        <v>0</v>
      </c>
      <c r="F504" s="20">
        <f t="shared" ref="F504:K504" si="129">SUBTOTAL(9,F404:F503)</f>
        <v>0</v>
      </c>
      <c r="G504" s="20">
        <f t="shared" si="129"/>
        <v>0</v>
      </c>
      <c r="H504" s="20">
        <f t="shared" si="129"/>
        <v>0</v>
      </c>
      <c r="I504" s="20">
        <f t="shared" si="129"/>
        <v>0</v>
      </c>
      <c r="J504" s="20">
        <f t="shared" si="129"/>
        <v>0</v>
      </c>
      <c r="K504" s="20">
        <f t="shared" si="129"/>
        <v>0</v>
      </c>
    </row>
    <row r="505" spans="1:11" x14ac:dyDescent="0.25">
      <c r="C505" s="17"/>
      <c r="D505" s="17"/>
      <c r="E505" s="18"/>
      <c r="F505" s="19"/>
      <c r="G505" s="19"/>
      <c r="H505" s="18"/>
      <c r="I505" s="18"/>
      <c r="J505" s="18"/>
      <c r="K505" s="18"/>
    </row>
    <row r="506" spans="1:11" x14ac:dyDescent="0.25">
      <c r="C506" s="17"/>
      <c r="D506" s="17"/>
      <c r="E506" s="18"/>
      <c r="F506" s="19"/>
      <c r="G506" s="19"/>
      <c r="H506" s="18"/>
      <c r="I506" s="18"/>
      <c r="J506" s="18"/>
      <c r="K506" s="18"/>
    </row>
    <row r="507" spans="1:11" x14ac:dyDescent="0.25">
      <c r="A507" s="4" t="s">
        <v>451</v>
      </c>
      <c r="C507" s="17"/>
      <c r="D507" s="17"/>
      <c r="E507" s="26"/>
      <c r="I507" s="26"/>
      <c r="J507" s="26"/>
      <c r="K507" s="26"/>
    </row>
    <row r="508" spans="1:11" x14ac:dyDescent="0.25">
      <c r="A508" s="2" t="s">
        <v>452</v>
      </c>
      <c r="B508" s="2">
        <v>130100</v>
      </c>
      <c r="C508" s="17">
        <v>0</v>
      </c>
      <c r="D508" s="17">
        <v>0</v>
      </c>
      <c r="E508" s="18">
        <v>2240.29</v>
      </c>
      <c r="F508" s="19">
        <f>E508*C508/12</f>
        <v>0</v>
      </c>
      <c r="G508" s="19">
        <f>+E508*D508/12</f>
        <v>0</v>
      </c>
      <c r="H508" s="18">
        <f>+G508-F508</f>
        <v>0</v>
      </c>
      <c r="I508" s="18">
        <f t="shared" ref="I508:J523" si="130">+F508*12</f>
        <v>0</v>
      </c>
      <c r="J508" s="18">
        <f t="shared" si="130"/>
        <v>0</v>
      </c>
      <c r="K508" s="18">
        <f>+J508-I508</f>
        <v>0</v>
      </c>
    </row>
    <row r="509" spans="1:11" x14ac:dyDescent="0.25">
      <c r="A509" s="2" t="s">
        <v>453</v>
      </c>
      <c r="B509" s="2">
        <v>131707</v>
      </c>
      <c r="C509" s="17">
        <v>0</v>
      </c>
      <c r="D509" s="17">
        <v>0</v>
      </c>
      <c r="E509" s="18">
        <v>14675710.41</v>
      </c>
      <c r="F509" s="19">
        <f t="shared" ref="F509:F538" si="131">E509*C509/12</f>
        <v>0</v>
      </c>
      <c r="G509" s="19">
        <f>+F509</f>
        <v>0</v>
      </c>
      <c r="H509" s="18">
        <f t="shared" ref="H509:H538" si="132">+G509-F509</f>
        <v>0</v>
      </c>
      <c r="I509" s="18">
        <f t="shared" si="130"/>
        <v>0</v>
      </c>
      <c r="J509" s="18">
        <f t="shared" si="130"/>
        <v>0</v>
      </c>
      <c r="K509" s="18">
        <f t="shared" ref="K509:K538" si="133">+J509-I509</f>
        <v>0</v>
      </c>
    </row>
    <row r="510" spans="1:11" x14ac:dyDescent="0.25">
      <c r="A510" s="2" t="s">
        <v>454</v>
      </c>
      <c r="B510" s="2">
        <v>131708</v>
      </c>
      <c r="C510" s="17">
        <v>0</v>
      </c>
      <c r="D510" s="17">
        <v>0</v>
      </c>
      <c r="E510" s="18">
        <v>29692047.399999999</v>
      </c>
      <c r="F510" s="19">
        <f t="shared" si="131"/>
        <v>0</v>
      </c>
      <c r="G510" s="19">
        <f>+F510</f>
        <v>0</v>
      </c>
      <c r="H510" s="18">
        <f t="shared" si="132"/>
        <v>0</v>
      </c>
      <c r="I510" s="18">
        <f t="shared" si="130"/>
        <v>0</v>
      </c>
      <c r="J510" s="18">
        <f t="shared" si="130"/>
        <v>0</v>
      </c>
      <c r="K510" s="18">
        <f t="shared" si="133"/>
        <v>0</v>
      </c>
    </row>
    <row r="511" spans="1:11" x14ac:dyDescent="0.25">
      <c r="A511" s="2" t="s">
        <v>455</v>
      </c>
      <c r="B511" s="2">
        <v>133020</v>
      </c>
      <c r="C511" s="17">
        <v>0</v>
      </c>
      <c r="D511" s="17">
        <v>0</v>
      </c>
      <c r="E511" s="18">
        <v>0.5</v>
      </c>
      <c r="F511" s="19">
        <f t="shared" si="131"/>
        <v>0</v>
      </c>
      <c r="G511" s="19">
        <f>+E511*D511/12</f>
        <v>0</v>
      </c>
      <c r="H511" s="18">
        <f>+G511-F511</f>
        <v>0</v>
      </c>
      <c r="I511" s="18">
        <f t="shared" si="130"/>
        <v>0</v>
      </c>
      <c r="J511" s="18">
        <f t="shared" si="130"/>
        <v>0</v>
      </c>
      <c r="K511" s="18">
        <f>+J511-I511</f>
        <v>0</v>
      </c>
    </row>
    <row r="512" spans="1:11" x14ac:dyDescent="0.25">
      <c r="A512" s="2" t="s">
        <v>456</v>
      </c>
      <c r="B512" s="2">
        <v>133020</v>
      </c>
      <c r="C512" s="17">
        <v>0</v>
      </c>
      <c r="D512" s="17">
        <v>0</v>
      </c>
      <c r="E512" s="18">
        <v>6</v>
      </c>
      <c r="F512" s="19">
        <f t="shared" si="131"/>
        <v>0</v>
      </c>
      <c r="G512" s="19">
        <f>+E512*D512/12</f>
        <v>0</v>
      </c>
      <c r="H512" s="18">
        <f>+G512-F512</f>
        <v>0</v>
      </c>
      <c r="I512" s="18">
        <f t="shared" si="130"/>
        <v>0</v>
      </c>
      <c r="J512" s="18">
        <f t="shared" si="130"/>
        <v>0</v>
      </c>
      <c r="K512" s="18">
        <f>+J512-I512</f>
        <v>0</v>
      </c>
    </row>
    <row r="513" spans="1:11" x14ac:dyDescent="0.25">
      <c r="A513" s="2" t="s">
        <v>457</v>
      </c>
      <c r="B513" s="2">
        <v>133707</v>
      </c>
      <c r="C513" s="17">
        <v>0</v>
      </c>
      <c r="D513" s="17">
        <v>0</v>
      </c>
      <c r="E513" s="18">
        <v>607258.18999999994</v>
      </c>
      <c r="F513" s="19">
        <f t="shared" si="131"/>
        <v>0</v>
      </c>
      <c r="G513" s="19">
        <f>+F513</f>
        <v>0</v>
      </c>
      <c r="H513" s="18">
        <f t="shared" si="132"/>
        <v>0</v>
      </c>
      <c r="I513" s="18">
        <f t="shared" si="130"/>
        <v>0</v>
      </c>
      <c r="J513" s="18">
        <f t="shared" si="130"/>
        <v>0</v>
      </c>
      <c r="K513" s="18">
        <f t="shared" si="133"/>
        <v>0</v>
      </c>
    </row>
    <row r="514" spans="1:11" x14ac:dyDescent="0.25">
      <c r="A514" s="2" t="s">
        <v>458</v>
      </c>
      <c r="B514" s="2">
        <v>133813</v>
      </c>
      <c r="C514" s="17">
        <v>0</v>
      </c>
      <c r="D514" s="17">
        <v>0</v>
      </c>
      <c r="E514" s="18">
        <v>0</v>
      </c>
      <c r="F514" s="19">
        <f t="shared" si="131"/>
        <v>0</v>
      </c>
      <c r="G514" s="19">
        <f>+E514*D514/12</f>
        <v>0</v>
      </c>
      <c r="H514" s="18">
        <f t="shared" si="132"/>
        <v>0</v>
      </c>
      <c r="I514" s="18">
        <f t="shared" si="130"/>
        <v>0</v>
      </c>
      <c r="J514" s="18">
        <f t="shared" si="130"/>
        <v>0</v>
      </c>
      <c r="K514" s="18">
        <f t="shared" si="133"/>
        <v>0</v>
      </c>
    </row>
    <row r="515" spans="1:11" x14ac:dyDescent="0.25">
      <c r="A515" s="2" t="s">
        <v>459</v>
      </c>
      <c r="B515" s="2">
        <v>131105</v>
      </c>
      <c r="C515" s="17">
        <v>2.3400000000000001E-2</v>
      </c>
      <c r="D515" s="17">
        <v>2.3400000000000001E-2</v>
      </c>
      <c r="E515" s="18">
        <v>0</v>
      </c>
      <c r="F515" s="19">
        <f t="shared" si="131"/>
        <v>0</v>
      </c>
      <c r="G515" s="19">
        <f>+E515*D515/12</f>
        <v>0</v>
      </c>
      <c r="H515" s="18">
        <f t="shared" si="132"/>
        <v>0</v>
      </c>
      <c r="I515" s="18">
        <f t="shared" si="130"/>
        <v>0</v>
      </c>
      <c r="J515" s="18">
        <f t="shared" si="130"/>
        <v>0</v>
      </c>
      <c r="K515" s="18">
        <f t="shared" si="133"/>
        <v>0</v>
      </c>
    </row>
    <row r="516" spans="1:11" x14ac:dyDescent="0.25">
      <c r="A516" s="2" t="s">
        <v>460</v>
      </c>
      <c r="B516" s="2">
        <v>134705</v>
      </c>
      <c r="C516" s="17">
        <v>0</v>
      </c>
      <c r="D516" s="17">
        <v>0</v>
      </c>
      <c r="E516" s="18">
        <v>0</v>
      </c>
      <c r="F516" s="19">
        <f t="shared" si="131"/>
        <v>0</v>
      </c>
      <c r="G516" s="19">
        <f t="shared" ref="G516:G521" si="134">+F516</f>
        <v>0</v>
      </c>
      <c r="H516" s="18">
        <f t="shared" si="132"/>
        <v>0</v>
      </c>
      <c r="I516" s="18">
        <f t="shared" si="130"/>
        <v>0</v>
      </c>
      <c r="J516" s="18">
        <f t="shared" si="130"/>
        <v>0</v>
      </c>
      <c r="K516" s="18">
        <f t="shared" si="133"/>
        <v>0</v>
      </c>
    </row>
    <row r="517" spans="1:11" x14ac:dyDescent="0.25">
      <c r="A517" s="2" t="s">
        <v>461</v>
      </c>
      <c r="B517" s="2">
        <v>134707</v>
      </c>
      <c r="C517" s="17">
        <v>0</v>
      </c>
      <c r="D517" s="17">
        <v>0</v>
      </c>
      <c r="E517" s="18">
        <v>115362.29</v>
      </c>
      <c r="F517" s="19">
        <f t="shared" si="131"/>
        <v>0</v>
      </c>
      <c r="G517" s="19">
        <f t="shared" si="134"/>
        <v>0</v>
      </c>
      <c r="H517" s="18">
        <f t="shared" si="132"/>
        <v>0</v>
      </c>
      <c r="I517" s="18">
        <f t="shared" si="130"/>
        <v>0</v>
      </c>
      <c r="J517" s="18">
        <f t="shared" si="130"/>
        <v>0</v>
      </c>
      <c r="K517" s="18">
        <f t="shared" si="133"/>
        <v>0</v>
      </c>
    </row>
    <row r="518" spans="1:11" x14ac:dyDescent="0.25">
      <c r="A518" s="2" t="s">
        <v>462</v>
      </c>
      <c r="B518" s="2">
        <v>135915</v>
      </c>
      <c r="C518" s="17">
        <v>0</v>
      </c>
      <c r="D518" s="17">
        <v>0</v>
      </c>
      <c r="E518" s="18">
        <v>425549.8</v>
      </c>
      <c r="F518" s="19">
        <f t="shared" si="131"/>
        <v>0</v>
      </c>
      <c r="G518" s="19">
        <f t="shared" si="134"/>
        <v>0</v>
      </c>
      <c r="H518" s="18">
        <f t="shared" si="132"/>
        <v>0</v>
      </c>
      <c r="I518" s="18">
        <f t="shared" si="130"/>
        <v>0</v>
      </c>
      <c r="J518" s="18">
        <f t="shared" si="130"/>
        <v>0</v>
      </c>
      <c r="K518" s="18">
        <f t="shared" si="133"/>
        <v>0</v>
      </c>
    </row>
    <row r="519" spans="1:11" x14ac:dyDescent="0.25">
      <c r="A519" s="2" t="s">
        <v>463</v>
      </c>
      <c r="B519" s="2">
        <v>135917</v>
      </c>
      <c r="C519" s="17">
        <v>0</v>
      </c>
      <c r="D519" s="17">
        <v>0</v>
      </c>
      <c r="E519" s="18">
        <v>119729.72</v>
      </c>
      <c r="F519" s="19">
        <f t="shared" si="131"/>
        <v>0</v>
      </c>
      <c r="G519" s="19">
        <f t="shared" si="134"/>
        <v>0</v>
      </c>
      <c r="H519" s="18">
        <f t="shared" si="132"/>
        <v>0</v>
      </c>
      <c r="I519" s="18">
        <f t="shared" si="130"/>
        <v>0</v>
      </c>
      <c r="J519" s="18">
        <f t="shared" si="130"/>
        <v>0</v>
      </c>
      <c r="K519" s="18">
        <f t="shared" si="133"/>
        <v>0</v>
      </c>
    </row>
    <row r="520" spans="1:11" x14ac:dyDescent="0.25">
      <c r="A520" s="2" t="s">
        <v>464</v>
      </c>
      <c r="B520" s="2">
        <v>137405</v>
      </c>
      <c r="C520" s="17">
        <v>0</v>
      </c>
      <c r="D520" s="17">
        <v>0</v>
      </c>
      <c r="E520" s="18">
        <v>987084.22</v>
      </c>
      <c r="F520" s="19">
        <f t="shared" si="131"/>
        <v>0</v>
      </c>
      <c r="G520" s="19">
        <f t="shared" si="134"/>
        <v>0</v>
      </c>
      <c r="H520" s="18">
        <f t="shared" si="132"/>
        <v>0</v>
      </c>
      <c r="I520" s="18">
        <f t="shared" si="130"/>
        <v>0</v>
      </c>
      <c r="J520" s="18">
        <f t="shared" si="130"/>
        <v>0</v>
      </c>
      <c r="K520" s="18">
        <f t="shared" si="133"/>
        <v>0</v>
      </c>
    </row>
    <row r="521" spans="1:11" x14ac:dyDescent="0.25">
      <c r="A521" s="2" t="s">
        <v>465</v>
      </c>
      <c r="B521" s="2">
        <v>137407</v>
      </c>
      <c r="C521" s="17">
        <v>0</v>
      </c>
      <c r="D521" s="17">
        <v>0</v>
      </c>
      <c r="E521" s="18">
        <v>0</v>
      </c>
      <c r="F521" s="19">
        <f t="shared" si="131"/>
        <v>0</v>
      </c>
      <c r="G521" s="19">
        <f t="shared" si="134"/>
        <v>0</v>
      </c>
      <c r="H521" s="18">
        <f t="shared" si="132"/>
        <v>0</v>
      </c>
      <c r="I521" s="18">
        <f t="shared" si="130"/>
        <v>0</v>
      </c>
      <c r="J521" s="18">
        <f t="shared" si="130"/>
        <v>0</v>
      </c>
      <c r="K521" s="18">
        <f t="shared" si="133"/>
        <v>0</v>
      </c>
    </row>
    <row r="522" spans="1:11" x14ac:dyDescent="0.25">
      <c r="A522" s="2" t="s">
        <v>466</v>
      </c>
      <c r="B522" s="2">
        <v>131020</v>
      </c>
      <c r="C522" s="17">
        <v>0</v>
      </c>
      <c r="D522" s="17">
        <v>0</v>
      </c>
      <c r="E522" s="18">
        <v>8242878.1000000006</v>
      </c>
      <c r="F522" s="19">
        <f t="shared" si="131"/>
        <v>0</v>
      </c>
      <c r="G522" s="19">
        <f t="shared" ref="G522:G538" si="135">+E522*D522/12</f>
        <v>0</v>
      </c>
      <c r="H522" s="18">
        <f t="shared" si="132"/>
        <v>0</v>
      </c>
      <c r="I522" s="18">
        <f t="shared" si="130"/>
        <v>0</v>
      </c>
      <c r="J522" s="18">
        <f t="shared" si="130"/>
        <v>0</v>
      </c>
      <c r="K522" s="18">
        <f t="shared" si="133"/>
        <v>0</v>
      </c>
    </row>
    <row r="523" spans="1:11" x14ac:dyDescent="0.25">
      <c r="A523" s="2" t="s">
        <v>467</v>
      </c>
      <c r="B523" s="2">
        <v>131020</v>
      </c>
      <c r="C523" s="17">
        <v>0</v>
      </c>
      <c r="D523" s="17">
        <v>0</v>
      </c>
      <c r="E523" s="18">
        <v>1254044.46</v>
      </c>
      <c r="F523" s="19">
        <f t="shared" si="131"/>
        <v>0</v>
      </c>
      <c r="G523" s="19">
        <f t="shared" si="135"/>
        <v>0</v>
      </c>
      <c r="H523" s="18">
        <f t="shared" si="132"/>
        <v>0</v>
      </c>
      <c r="I523" s="18">
        <f t="shared" si="130"/>
        <v>0</v>
      </c>
      <c r="J523" s="18">
        <f t="shared" si="130"/>
        <v>0</v>
      </c>
      <c r="K523" s="18">
        <f t="shared" si="133"/>
        <v>0</v>
      </c>
    </row>
    <row r="524" spans="1:11" x14ac:dyDescent="0.25">
      <c r="A524" s="2" t="s">
        <v>468</v>
      </c>
      <c r="B524" s="2">
        <v>131020</v>
      </c>
      <c r="C524" s="17">
        <v>0</v>
      </c>
      <c r="D524" s="17">
        <v>0</v>
      </c>
      <c r="E524" s="18">
        <v>1312900.18</v>
      </c>
      <c r="F524" s="19">
        <f t="shared" si="131"/>
        <v>0</v>
      </c>
      <c r="G524" s="19">
        <f t="shared" si="135"/>
        <v>0</v>
      </c>
      <c r="H524" s="18">
        <f t="shared" si="132"/>
        <v>0</v>
      </c>
      <c r="I524" s="18">
        <f t="shared" ref="I524:J538" si="136">+F524*12</f>
        <v>0</v>
      </c>
      <c r="J524" s="18">
        <f t="shared" si="136"/>
        <v>0</v>
      </c>
      <c r="K524" s="18">
        <f t="shared" si="133"/>
        <v>0</v>
      </c>
    </row>
    <row r="525" spans="1:11" x14ac:dyDescent="0.25">
      <c r="A525" s="2" t="s">
        <v>469</v>
      </c>
      <c r="B525" s="2">
        <v>131020</v>
      </c>
      <c r="C525" s="17">
        <v>0</v>
      </c>
      <c r="D525" s="17">
        <v>0</v>
      </c>
      <c r="E525" s="18">
        <v>20108.740000000002</v>
      </c>
      <c r="F525" s="19">
        <f t="shared" si="131"/>
        <v>0</v>
      </c>
      <c r="G525" s="19">
        <f t="shared" si="135"/>
        <v>0</v>
      </c>
      <c r="H525" s="18">
        <f t="shared" si="132"/>
        <v>0</v>
      </c>
      <c r="I525" s="18">
        <f t="shared" si="136"/>
        <v>0</v>
      </c>
      <c r="J525" s="18">
        <f t="shared" si="136"/>
        <v>0</v>
      </c>
      <c r="K525" s="18">
        <f t="shared" si="133"/>
        <v>0</v>
      </c>
    </row>
    <row r="526" spans="1:11" x14ac:dyDescent="0.25">
      <c r="A526" s="2" t="s">
        <v>470</v>
      </c>
      <c r="B526" s="2">
        <v>131020</v>
      </c>
      <c r="C526" s="17">
        <v>0</v>
      </c>
      <c r="D526" s="17">
        <v>0</v>
      </c>
      <c r="E526" s="18">
        <v>592935.29</v>
      </c>
      <c r="F526" s="19">
        <f t="shared" si="131"/>
        <v>0</v>
      </c>
      <c r="G526" s="19">
        <f t="shared" si="135"/>
        <v>0</v>
      </c>
      <c r="H526" s="18">
        <f t="shared" si="132"/>
        <v>0</v>
      </c>
      <c r="I526" s="18">
        <f t="shared" si="136"/>
        <v>0</v>
      </c>
      <c r="J526" s="18">
        <f t="shared" si="136"/>
        <v>0</v>
      </c>
      <c r="K526" s="18">
        <f t="shared" si="133"/>
        <v>0</v>
      </c>
    </row>
    <row r="527" spans="1:11" x14ac:dyDescent="0.25">
      <c r="A527" s="2" t="s">
        <v>471</v>
      </c>
      <c r="B527" s="2">
        <v>131020</v>
      </c>
      <c r="C527" s="17">
        <v>0</v>
      </c>
      <c r="D527" s="17">
        <v>0</v>
      </c>
      <c r="E527" s="18">
        <v>134452.98000000001</v>
      </c>
      <c r="F527" s="19">
        <f t="shared" si="131"/>
        <v>0</v>
      </c>
      <c r="G527" s="19">
        <f t="shared" si="135"/>
        <v>0</v>
      </c>
      <c r="H527" s="18">
        <f t="shared" si="132"/>
        <v>0</v>
      </c>
      <c r="I527" s="18">
        <f t="shared" si="136"/>
        <v>0</v>
      </c>
      <c r="J527" s="18">
        <f t="shared" si="136"/>
        <v>0</v>
      </c>
      <c r="K527" s="18">
        <f t="shared" si="133"/>
        <v>0</v>
      </c>
    </row>
    <row r="528" spans="1:11" x14ac:dyDescent="0.25">
      <c r="A528" s="2" t="s">
        <v>472</v>
      </c>
      <c r="B528" s="2">
        <v>131026</v>
      </c>
      <c r="C528" s="17">
        <v>0</v>
      </c>
      <c r="D528" s="17">
        <v>0</v>
      </c>
      <c r="E528" s="18">
        <v>0</v>
      </c>
      <c r="F528" s="19">
        <f t="shared" si="131"/>
        <v>0</v>
      </c>
      <c r="G528" s="19">
        <f t="shared" si="135"/>
        <v>0</v>
      </c>
      <c r="H528" s="18">
        <f t="shared" si="132"/>
        <v>0</v>
      </c>
      <c r="I528" s="18">
        <f t="shared" si="136"/>
        <v>0</v>
      </c>
      <c r="J528" s="18">
        <f t="shared" si="136"/>
        <v>0</v>
      </c>
      <c r="K528" s="18">
        <f t="shared" si="133"/>
        <v>0</v>
      </c>
    </row>
    <row r="529" spans="1:11" x14ac:dyDescent="0.25">
      <c r="A529" s="2" t="s">
        <v>473</v>
      </c>
      <c r="B529" s="2">
        <v>131027</v>
      </c>
      <c r="C529" s="17">
        <v>0</v>
      </c>
      <c r="D529" s="17">
        <v>0</v>
      </c>
      <c r="E529" s="18">
        <v>0</v>
      </c>
      <c r="F529" s="19">
        <f t="shared" si="131"/>
        <v>0</v>
      </c>
      <c r="G529" s="19">
        <f t="shared" si="135"/>
        <v>0</v>
      </c>
      <c r="H529" s="18">
        <f t="shared" si="132"/>
        <v>0</v>
      </c>
      <c r="I529" s="18">
        <f t="shared" si="136"/>
        <v>0</v>
      </c>
      <c r="J529" s="18">
        <f t="shared" si="136"/>
        <v>0</v>
      </c>
      <c r="K529" s="18">
        <f t="shared" si="133"/>
        <v>0</v>
      </c>
    </row>
    <row r="530" spans="1:11" x14ac:dyDescent="0.25">
      <c r="A530" s="2" t="s">
        <v>474</v>
      </c>
      <c r="B530" s="2">
        <v>135020</v>
      </c>
      <c r="C530" s="17">
        <v>0</v>
      </c>
      <c r="D530" s="17">
        <v>0</v>
      </c>
      <c r="E530" s="18">
        <v>401946.39</v>
      </c>
      <c r="F530" s="19">
        <f t="shared" si="131"/>
        <v>0</v>
      </c>
      <c r="G530" s="19">
        <f t="shared" si="135"/>
        <v>0</v>
      </c>
      <c r="H530" s="18">
        <f t="shared" si="132"/>
        <v>0</v>
      </c>
      <c r="I530" s="18">
        <f t="shared" si="136"/>
        <v>0</v>
      </c>
      <c r="J530" s="18">
        <f t="shared" si="136"/>
        <v>0</v>
      </c>
      <c r="K530" s="18">
        <f t="shared" si="133"/>
        <v>0</v>
      </c>
    </row>
    <row r="531" spans="1:11" x14ac:dyDescent="0.25">
      <c r="A531" s="2" t="s">
        <v>475</v>
      </c>
      <c r="B531" s="2">
        <v>135020</v>
      </c>
      <c r="C531" s="17">
        <v>0</v>
      </c>
      <c r="D531" s="17">
        <v>0</v>
      </c>
      <c r="E531" s="18">
        <v>2166524</v>
      </c>
      <c r="F531" s="19">
        <f t="shared" si="131"/>
        <v>0</v>
      </c>
      <c r="G531" s="19">
        <f t="shared" si="135"/>
        <v>0</v>
      </c>
      <c r="H531" s="18">
        <f t="shared" si="132"/>
        <v>0</v>
      </c>
      <c r="I531" s="18">
        <f t="shared" si="136"/>
        <v>0</v>
      </c>
      <c r="J531" s="18">
        <f t="shared" si="136"/>
        <v>0</v>
      </c>
      <c r="K531" s="18">
        <f t="shared" si="133"/>
        <v>0</v>
      </c>
    </row>
    <row r="532" spans="1:11" x14ac:dyDescent="0.25">
      <c r="A532" s="2" t="s">
        <v>476</v>
      </c>
      <c r="B532" s="2">
        <v>136020</v>
      </c>
      <c r="C532" s="17">
        <v>0</v>
      </c>
      <c r="D532" s="17">
        <v>0</v>
      </c>
      <c r="E532" s="18">
        <v>4109978.9899999998</v>
      </c>
      <c r="F532" s="19">
        <f t="shared" si="131"/>
        <v>0</v>
      </c>
      <c r="G532" s="19">
        <f t="shared" si="135"/>
        <v>0</v>
      </c>
      <c r="H532" s="18">
        <f t="shared" si="132"/>
        <v>0</v>
      </c>
      <c r="I532" s="18">
        <f t="shared" si="136"/>
        <v>0</v>
      </c>
      <c r="J532" s="18">
        <f t="shared" si="136"/>
        <v>0</v>
      </c>
      <c r="K532" s="18">
        <f t="shared" si="133"/>
        <v>0</v>
      </c>
    </row>
    <row r="533" spans="1:11" x14ac:dyDescent="0.25">
      <c r="A533" s="2" t="s">
        <v>477</v>
      </c>
      <c r="B533" s="2">
        <v>134010</v>
      </c>
      <c r="C533" s="17">
        <v>0</v>
      </c>
      <c r="D533" s="17">
        <v>0</v>
      </c>
      <c r="E533" s="18">
        <v>0</v>
      </c>
      <c r="F533" s="19">
        <f t="shared" si="131"/>
        <v>0</v>
      </c>
      <c r="G533" s="19">
        <f t="shared" si="135"/>
        <v>0</v>
      </c>
      <c r="H533" s="18">
        <f t="shared" si="132"/>
        <v>0</v>
      </c>
      <c r="I533" s="18">
        <f t="shared" si="136"/>
        <v>0</v>
      </c>
      <c r="J533" s="18">
        <f t="shared" si="136"/>
        <v>0</v>
      </c>
      <c r="K533" s="18">
        <f t="shared" si="133"/>
        <v>0</v>
      </c>
    </row>
    <row r="534" spans="1:11" x14ac:dyDescent="0.25">
      <c r="A534" s="2" t="s">
        <v>478</v>
      </c>
      <c r="B534" s="2">
        <v>134020</v>
      </c>
      <c r="C534" s="17">
        <v>0</v>
      </c>
      <c r="D534" s="17">
        <v>0</v>
      </c>
      <c r="E534" s="18">
        <v>9733.25</v>
      </c>
      <c r="F534" s="19">
        <f t="shared" si="131"/>
        <v>0</v>
      </c>
      <c r="G534" s="19">
        <f t="shared" si="135"/>
        <v>0</v>
      </c>
      <c r="H534" s="18">
        <f t="shared" si="132"/>
        <v>0</v>
      </c>
      <c r="I534" s="18">
        <f t="shared" si="136"/>
        <v>0</v>
      </c>
      <c r="J534" s="18">
        <f t="shared" si="136"/>
        <v>0</v>
      </c>
      <c r="K534" s="18">
        <f t="shared" si="133"/>
        <v>0</v>
      </c>
    </row>
    <row r="535" spans="1:11" x14ac:dyDescent="0.25">
      <c r="A535" s="2" t="s">
        <v>479</v>
      </c>
      <c r="B535" s="2">
        <v>134020</v>
      </c>
      <c r="C535" s="17">
        <v>0</v>
      </c>
      <c r="D535" s="17">
        <v>0</v>
      </c>
      <c r="E535" s="18">
        <v>8132.93</v>
      </c>
      <c r="F535" s="19">
        <f t="shared" si="131"/>
        <v>0</v>
      </c>
      <c r="G535" s="19">
        <f t="shared" si="135"/>
        <v>0</v>
      </c>
      <c r="H535" s="18">
        <f t="shared" si="132"/>
        <v>0</v>
      </c>
      <c r="I535" s="18">
        <f t="shared" si="136"/>
        <v>0</v>
      </c>
      <c r="J535" s="18">
        <f t="shared" si="136"/>
        <v>0</v>
      </c>
      <c r="K535" s="18">
        <f t="shared" si="133"/>
        <v>0</v>
      </c>
    </row>
    <row r="536" spans="1:11" x14ac:dyDescent="0.25">
      <c r="A536" s="2" t="s">
        <v>480</v>
      </c>
      <c r="B536" s="2">
        <v>134020</v>
      </c>
      <c r="C536" s="17">
        <v>0</v>
      </c>
      <c r="D536" s="17">
        <v>0</v>
      </c>
      <c r="E536" s="18">
        <v>2393.83</v>
      </c>
      <c r="F536" s="19">
        <f t="shared" si="131"/>
        <v>0</v>
      </c>
      <c r="G536" s="19">
        <f t="shared" si="135"/>
        <v>0</v>
      </c>
      <c r="H536" s="18">
        <f t="shared" si="132"/>
        <v>0</v>
      </c>
      <c r="I536" s="18">
        <f t="shared" si="136"/>
        <v>0</v>
      </c>
      <c r="J536" s="18">
        <f t="shared" si="136"/>
        <v>0</v>
      </c>
      <c r="K536" s="18">
        <f t="shared" si="133"/>
        <v>0</v>
      </c>
    </row>
    <row r="537" spans="1:11" x14ac:dyDescent="0.25">
      <c r="A537" s="2" t="s">
        <v>481</v>
      </c>
      <c r="B537" s="2">
        <v>134020</v>
      </c>
      <c r="C537" s="17">
        <v>0</v>
      </c>
      <c r="D537" s="17">
        <v>0</v>
      </c>
      <c r="E537" s="18">
        <v>103618.65</v>
      </c>
      <c r="F537" s="19">
        <f t="shared" si="131"/>
        <v>0</v>
      </c>
      <c r="G537" s="19">
        <f t="shared" si="135"/>
        <v>0</v>
      </c>
      <c r="H537" s="18">
        <f t="shared" si="132"/>
        <v>0</v>
      </c>
      <c r="I537" s="18">
        <f t="shared" si="136"/>
        <v>0</v>
      </c>
      <c r="J537" s="18">
        <f t="shared" si="136"/>
        <v>0</v>
      </c>
      <c r="K537" s="18">
        <f t="shared" si="133"/>
        <v>0</v>
      </c>
    </row>
    <row r="538" spans="1:11" x14ac:dyDescent="0.25">
      <c r="A538" s="2" t="s">
        <v>482</v>
      </c>
      <c r="B538" s="2">
        <v>134020</v>
      </c>
      <c r="C538" s="17">
        <v>0</v>
      </c>
      <c r="D538" s="17">
        <v>0</v>
      </c>
      <c r="E538" s="18">
        <v>282647.53999999998</v>
      </c>
      <c r="F538" s="19">
        <f t="shared" si="131"/>
        <v>0</v>
      </c>
      <c r="G538" s="19">
        <f t="shared" si="135"/>
        <v>0</v>
      </c>
      <c r="H538" s="18">
        <f t="shared" si="132"/>
        <v>0</v>
      </c>
      <c r="I538" s="18">
        <f t="shared" si="136"/>
        <v>0</v>
      </c>
      <c r="J538" s="18">
        <f t="shared" si="136"/>
        <v>0</v>
      </c>
      <c r="K538" s="18">
        <f t="shared" si="133"/>
        <v>0</v>
      </c>
    </row>
    <row r="539" spans="1:11" x14ac:dyDescent="0.25">
      <c r="A539" s="7" t="s">
        <v>483</v>
      </c>
      <c r="C539" s="17"/>
      <c r="D539" s="17"/>
      <c r="E539" s="20">
        <f t="shared" ref="E539:K539" si="137">SUBTOTAL(9,E508:E538)</f>
        <v>65267284.149999984</v>
      </c>
      <c r="F539" s="20">
        <f t="shared" si="137"/>
        <v>0</v>
      </c>
      <c r="G539" s="20">
        <f t="shared" si="137"/>
        <v>0</v>
      </c>
      <c r="H539" s="20">
        <f t="shared" si="137"/>
        <v>0</v>
      </c>
      <c r="I539" s="20">
        <f t="shared" si="137"/>
        <v>0</v>
      </c>
      <c r="J539" s="20">
        <f t="shared" si="137"/>
        <v>0</v>
      </c>
      <c r="K539" s="20">
        <f t="shared" si="137"/>
        <v>0</v>
      </c>
    </row>
    <row r="540" spans="1:11" x14ac:dyDescent="0.25">
      <c r="C540" s="17"/>
      <c r="D540" s="17"/>
      <c r="E540" s="18"/>
      <c r="F540" s="27"/>
      <c r="G540" s="19"/>
      <c r="H540" s="18"/>
      <c r="I540" s="18"/>
      <c r="J540" s="18"/>
      <c r="K540" s="18"/>
    </row>
    <row r="541" spans="1:11" x14ac:dyDescent="0.25">
      <c r="C541" s="17"/>
      <c r="D541" s="17"/>
      <c r="E541" s="18"/>
      <c r="F541" s="27"/>
      <c r="G541" s="19"/>
      <c r="H541" s="18"/>
      <c r="I541" s="18"/>
      <c r="J541" s="18"/>
      <c r="K541" s="18"/>
    </row>
    <row r="542" spans="1:11" s="29" customFormat="1" ht="16.5" thickBot="1" x14ac:dyDescent="0.3">
      <c r="A542" s="28" t="s">
        <v>484</v>
      </c>
      <c r="C542" s="30"/>
      <c r="D542" s="30"/>
      <c r="E542" s="31">
        <f t="shared" ref="E542:K542" si="138">+SUBTOTAL(9,E7:E539)</f>
        <v>6863535114.489996</v>
      </c>
      <c r="F542" s="31">
        <f t="shared" si="138"/>
        <v>19479391.080189291</v>
      </c>
      <c r="G542" s="31">
        <f t="shared" si="138"/>
        <v>18904359.576850235</v>
      </c>
      <c r="H542" s="31">
        <f t="shared" si="138"/>
        <v>-575031.50333904976</v>
      </c>
      <c r="I542" s="31">
        <f t="shared" si="138"/>
        <v>233752692.9622716</v>
      </c>
      <c r="J542" s="31">
        <f t="shared" si="138"/>
        <v>226852314.92220315</v>
      </c>
      <c r="K542" s="31">
        <f t="shared" si="138"/>
        <v>-6900378.0400685975</v>
      </c>
    </row>
    <row r="543" spans="1:11" ht="16.5" thickTop="1" x14ac:dyDescent="0.25"/>
    <row r="545" spans="1:10" x14ac:dyDescent="0.25">
      <c r="A545" s="2" t="s">
        <v>485</v>
      </c>
      <c r="I545" s="19">
        <f>I400</f>
        <v>233752692.9622716</v>
      </c>
    </row>
    <row r="546" spans="1:10" x14ac:dyDescent="0.25">
      <c r="E546" s="19"/>
    </row>
    <row r="547" spans="1:10" x14ac:dyDescent="0.25">
      <c r="A547" s="2" t="s">
        <v>486</v>
      </c>
    </row>
    <row r="548" spans="1:10" x14ac:dyDescent="0.25">
      <c r="A548" s="2" t="s">
        <v>487</v>
      </c>
      <c r="I548" s="19">
        <v>62207465</v>
      </c>
    </row>
    <row r="549" spans="1:10" x14ac:dyDescent="0.25">
      <c r="A549" s="2" t="s">
        <v>488</v>
      </c>
      <c r="I549" s="19">
        <f>-I20-I21-I22-I28-I29-I50-I51-I52-I53-I54-I73-I102-I104-I113-I114-I115-I120-I121-I142-I143-I146</f>
        <v>-22662999.673646003</v>
      </c>
      <c r="J549" s="32" t="s">
        <v>489</v>
      </c>
    </row>
    <row r="550" spans="1:10" x14ac:dyDescent="0.25">
      <c r="A550" s="2" t="s">
        <v>490</v>
      </c>
      <c r="I550" s="33">
        <f>+I548+I549</f>
        <v>39544465.326353997</v>
      </c>
    </row>
    <row r="551" spans="1:10" x14ac:dyDescent="0.25">
      <c r="A551" s="2" t="s">
        <v>491</v>
      </c>
      <c r="I551" s="19">
        <v>9057329</v>
      </c>
    </row>
    <row r="552" spans="1:10" x14ac:dyDescent="0.25">
      <c r="A552" s="2" t="s">
        <v>492</v>
      </c>
      <c r="I552" s="19">
        <v>178459.04878000007</v>
      </c>
    </row>
    <row r="553" spans="1:10" x14ac:dyDescent="0.25">
      <c r="A553" s="2" t="s">
        <v>493</v>
      </c>
      <c r="I553" s="19">
        <v>-241992</v>
      </c>
    </row>
    <row r="554" spans="1:10" ht="16.5" thickBot="1" x14ac:dyDescent="0.3">
      <c r="A554" s="2" t="s">
        <v>494</v>
      </c>
      <c r="I554" s="34">
        <f>+I545+I550+I551+I552+I553</f>
        <v>282290954.33740562</v>
      </c>
    </row>
    <row r="555" spans="1:10" ht="16.5" thickTop="1" x14ac:dyDescent="0.25"/>
    <row r="557" spans="1:10" x14ac:dyDescent="0.25">
      <c r="A557" s="2" t="s">
        <v>1128</v>
      </c>
      <c r="I557" s="19">
        <v>282042020</v>
      </c>
      <c r="J557" s="2" t="s">
        <v>1129</v>
      </c>
    </row>
    <row r="558" spans="1:10" ht="16.5" thickBot="1" x14ac:dyDescent="0.3">
      <c r="A558" s="2" t="s">
        <v>495</v>
      </c>
      <c r="E558" s="19"/>
      <c r="I558" s="35">
        <f>+I554-I557</f>
        <v>248934.33740562201</v>
      </c>
      <c r="J558" s="19"/>
    </row>
    <row r="559" spans="1:10" ht="16.5" thickTop="1" x14ac:dyDescent="0.25">
      <c r="E559" s="19"/>
    </row>
    <row r="561" spans="1:6" x14ac:dyDescent="0.25">
      <c r="A561" s="7" t="s">
        <v>496</v>
      </c>
    </row>
    <row r="562" spans="1:6" s="36" customFormat="1" x14ac:dyDescent="0.25">
      <c r="A562" s="36" t="s">
        <v>497</v>
      </c>
      <c r="B562" s="36" t="s">
        <v>498</v>
      </c>
    </row>
    <row r="563" spans="1:6" s="36" customFormat="1" x14ac:dyDescent="0.25">
      <c r="A563" s="36" t="s">
        <v>499</v>
      </c>
      <c r="B563" s="36" t="s">
        <v>500</v>
      </c>
    </row>
    <row r="564" spans="1:6" s="36" customFormat="1" x14ac:dyDescent="0.25">
      <c r="A564" s="36" t="s">
        <v>501</v>
      </c>
      <c r="B564" s="36" t="s">
        <v>502</v>
      </c>
    </row>
    <row r="565" spans="1:6" s="36" customFormat="1" x14ac:dyDescent="0.25">
      <c r="A565" s="36" t="s">
        <v>503</v>
      </c>
      <c r="B565" s="36" t="s">
        <v>504</v>
      </c>
    </row>
    <row r="566" spans="1:6" s="36" customFormat="1" x14ac:dyDescent="0.25">
      <c r="A566" s="36" t="s">
        <v>505</v>
      </c>
      <c r="B566" s="36" t="s">
        <v>506</v>
      </c>
    </row>
    <row r="567" spans="1:6" s="36" customFormat="1" x14ac:dyDescent="0.25"/>
    <row r="568" spans="1:6" s="36" customFormat="1" x14ac:dyDescent="0.25">
      <c r="A568" s="36" t="s">
        <v>507</v>
      </c>
      <c r="B568" s="36" t="s">
        <v>508</v>
      </c>
    </row>
    <row r="569" spans="1:6" s="36" customFormat="1" x14ac:dyDescent="0.25"/>
    <row r="570" spans="1:6" s="36" customFormat="1" x14ac:dyDescent="0.25">
      <c r="A570" s="36" t="s">
        <v>509</v>
      </c>
      <c r="B570" s="36" t="s">
        <v>510</v>
      </c>
    </row>
    <row r="571" spans="1:6" s="36" customFormat="1" x14ac:dyDescent="0.25"/>
    <row r="572" spans="1:6" s="36" customFormat="1" x14ac:dyDescent="0.25">
      <c r="D572" s="36" t="s">
        <v>511</v>
      </c>
      <c r="F572" s="36" t="s">
        <v>512</v>
      </c>
    </row>
    <row r="573" spans="1:6" s="36" customFormat="1" x14ac:dyDescent="0.25">
      <c r="D573" s="36" t="s">
        <v>513</v>
      </c>
      <c r="F573" s="36" t="s">
        <v>514</v>
      </c>
    </row>
    <row r="574" spans="1:6" s="36" customFormat="1" x14ac:dyDescent="0.25"/>
    <row r="575" spans="1:6" s="36" customFormat="1" x14ac:dyDescent="0.25">
      <c r="D575" s="36" t="s">
        <v>515</v>
      </c>
      <c r="F575" s="37">
        <v>0.2</v>
      </c>
    </row>
    <row r="576" spans="1:6" s="36" customFormat="1" x14ac:dyDescent="0.25">
      <c r="D576" s="36" t="s">
        <v>516</v>
      </c>
      <c r="F576" s="37">
        <v>0.1</v>
      </c>
    </row>
    <row r="577" spans="1:6" s="36" customFormat="1" x14ac:dyDescent="0.25">
      <c r="D577" s="36" t="s">
        <v>517</v>
      </c>
      <c r="F577" s="37">
        <v>6.6699999999999995E-2</v>
      </c>
    </row>
    <row r="578" spans="1:6" s="36" customFormat="1" x14ac:dyDescent="0.25">
      <c r="F578" s="37"/>
    </row>
    <row r="579" spans="1:6" s="36" customFormat="1" x14ac:dyDescent="0.25">
      <c r="A579" s="36" t="s">
        <v>518</v>
      </c>
      <c r="B579" s="36" t="s">
        <v>519</v>
      </c>
      <c r="F579" s="37"/>
    </row>
    <row r="580" spans="1:6" s="36" customFormat="1" x14ac:dyDescent="0.25">
      <c r="F580" s="37"/>
    </row>
    <row r="581" spans="1:6" s="36" customFormat="1" x14ac:dyDescent="0.25">
      <c r="F581" s="37" t="s">
        <v>512</v>
      </c>
    </row>
    <row r="582" spans="1:6" s="36" customFormat="1" x14ac:dyDescent="0.25">
      <c r="B582" s="36" t="s">
        <v>520</v>
      </c>
      <c r="F582" s="37" t="s">
        <v>514</v>
      </c>
    </row>
    <row r="583" spans="1:6" s="36" customFormat="1" x14ac:dyDescent="0.25">
      <c r="F583" s="37"/>
    </row>
    <row r="584" spans="1:6" s="36" customFormat="1" x14ac:dyDescent="0.25">
      <c r="F584" s="37"/>
    </row>
    <row r="585" spans="1:6" s="36" customFormat="1" x14ac:dyDescent="0.25">
      <c r="B585" s="36" t="s">
        <v>521</v>
      </c>
      <c r="F585" s="37">
        <v>6.6699999999999995E-2</v>
      </c>
    </row>
    <row r="586" spans="1:6" s="36" customFormat="1" x14ac:dyDescent="0.25">
      <c r="F586" s="37"/>
    </row>
    <row r="587" spans="1:6" s="36" customFormat="1" x14ac:dyDescent="0.25">
      <c r="B587" s="36" t="s">
        <v>522</v>
      </c>
      <c r="F587" s="37"/>
    </row>
    <row r="588" spans="1:6" s="36" customFormat="1" x14ac:dyDescent="0.25">
      <c r="B588" s="36" t="s">
        <v>523</v>
      </c>
      <c r="F588" s="37">
        <v>0.125</v>
      </c>
    </row>
    <row r="589" spans="1:6" s="36" customFormat="1" x14ac:dyDescent="0.25">
      <c r="F589" s="37"/>
    </row>
    <row r="590" spans="1:6" s="36" customFormat="1" x14ac:dyDescent="0.25">
      <c r="B590" s="36" t="s">
        <v>524</v>
      </c>
      <c r="F590" s="37"/>
    </row>
    <row r="591" spans="1:6" s="36" customFormat="1" x14ac:dyDescent="0.25">
      <c r="B591" s="36" t="s">
        <v>525</v>
      </c>
      <c r="F591" s="37">
        <v>4.7500000000000001E-2</v>
      </c>
    </row>
    <row r="592" spans="1:6" s="36" customFormat="1" x14ac:dyDescent="0.25">
      <c r="B592" s="36" t="s">
        <v>526</v>
      </c>
      <c r="F592" s="37">
        <v>4.7500000000000001E-2</v>
      </c>
    </row>
    <row r="593" spans="2:6" s="36" customFormat="1" x14ac:dyDescent="0.25">
      <c r="B593" s="36" t="s">
        <v>527</v>
      </c>
      <c r="F593" s="37">
        <v>4.2000000000000003E-2</v>
      </c>
    </row>
    <row r="594" spans="2:6" s="36" customFormat="1" x14ac:dyDescent="0.25">
      <c r="B594" s="36" t="s">
        <v>528</v>
      </c>
      <c r="F594" s="37">
        <v>3.5900000000000001E-2</v>
      </c>
    </row>
    <row r="595" spans="2:6" s="36" customFormat="1" x14ac:dyDescent="0.25">
      <c r="B595" s="36" t="s">
        <v>529</v>
      </c>
      <c r="F595" s="37">
        <v>3.5900000000000001E-2</v>
      </c>
    </row>
    <row r="596" spans="2:6" s="36" customFormat="1" x14ac:dyDescent="0.25">
      <c r="F596" s="37"/>
    </row>
    <row r="597" spans="2:6" s="36" customFormat="1" x14ac:dyDescent="0.25">
      <c r="B597" s="36" t="s">
        <v>530</v>
      </c>
      <c r="F597" s="37"/>
    </row>
    <row r="598" spans="2:6" s="36" customFormat="1" x14ac:dyDescent="0.25">
      <c r="B598" s="36" t="s">
        <v>527</v>
      </c>
      <c r="F598" s="37">
        <v>4.6899999999999997E-2</v>
      </c>
    </row>
    <row r="599" spans="2:6" s="36" customFormat="1" x14ac:dyDescent="0.25">
      <c r="B599" s="36" t="s">
        <v>528</v>
      </c>
      <c r="F599" s="37">
        <v>4.3700000000000003E-2</v>
      </c>
    </row>
    <row r="600" spans="2:6" s="36" customFormat="1" x14ac:dyDescent="0.25">
      <c r="B600" s="36" t="s">
        <v>529</v>
      </c>
      <c r="F600" s="37">
        <v>4.3700000000000003E-2</v>
      </c>
    </row>
    <row r="601" spans="2:6" s="36" customFormat="1" x14ac:dyDescent="0.25">
      <c r="F601" s="37"/>
    </row>
    <row r="602" spans="2:6" s="36" customFormat="1" x14ac:dyDescent="0.25">
      <c r="B602" s="36" t="s">
        <v>531</v>
      </c>
      <c r="F602" s="37"/>
    </row>
    <row r="603" spans="2:6" s="36" customFormat="1" x14ac:dyDescent="0.25">
      <c r="B603" s="36" t="s">
        <v>525</v>
      </c>
      <c r="F603" s="37">
        <v>4.8599999999999997E-2</v>
      </c>
    </row>
    <row r="604" spans="2:6" s="36" customFormat="1" x14ac:dyDescent="0.25">
      <c r="B604" s="36" t="s">
        <v>526</v>
      </c>
      <c r="F604" s="37">
        <v>4.8599999999999997E-2</v>
      </c>
    </row>
    <row r="605" spans="2:6" s="36" customFormat="1" x14ac:dyDescent="0.25">
      <c r="B605" s="36" t="s">
        <v>527</v>
      </c>
      <c r="F605" s="37">
        <v>4.3099999999999999E-2</v>
      </c>
    </row>
    <row r="606" spans="2:6" s="36" customFormat="1" x14ac:dyDescent="0.25">
      <c r="B606" s="36" t="s">
        <v>528</v>
      </c>
      <c r="F606" s="37">
        <v>3.6900000000000002E-2</v>
      </c>
    </row>
    <row r="607" spans="2:6" s="36" customFormat="1" x14ac:dyDescent="0.25">
      <c r="B607" s="36" t="s">
        <v>529</v>
      </c>
      <c r="F607" s="37">
        <v>3.6900000000000002E-2</v>
      </c>
    </row>
    <row r="608" spans="2:6" s="36" customFormat="1" x14ac:dyDescent="0.25">
      <c r="F608" s="37"/>
    </row>
    <row r="609" spans="1:6" s="36" customFormat="1" x14ac:dyDescent="0.25">
      <c r="B609" s="36" t="s">
        <v>532</v>
      </c>
      <c r="F609" s="37"/>
    </row>
    <row r="610" spans="1:6" s="36" customFormat="1" x14ac:dyDescent="0.25">
      <c r="B610" s="36" t="s">
        <v>525</v>
      </c>
      <c r="F610" s="37">
        <v>4.9000000000000002E-2</v>
      </c>
    </row>
    <row r="611" spans="1:6" s="36" customFormat="1" x14ac:dyDescent="0.25">
      <c r="B611" s="36" t="s">
        <v>526</v>
      </c>
      <c r="F611" s="37">
        <v>4.9000000000000002E-2</v>
      </c>
    </row>
    <row r="612" spans="1:6" s="36" customFormat="1" x14ac:dyDescent="0.25">
      <c r="B612" s="36" t="s">
        <v>527</v>
      </c>
      <c r="F612" s="37">
        <v>4.36E-2</v>
      </c>
    </row>
    <row r="613" spans="1:6" s="36" customFormat="1" x14ac:dyDescent="0.25">
      <c r="B613" s="36" t="s">
        <v>528</v>
      </c>
      <c r="F613" s="37">
        <v>3.7499999999999999E-2</v>
      </c>
    </row>
    <row r="614" spans="1:6" s="36" customFormat="1" x14ac:dyDescent="0.25">
      <c r="B614" s="36" t="s">
        <v>529</v>
      </c>
      <c r="F614" s="37">
        <v>3.7499999999999999E-2</v>
      </c>
    </row>
    <row r="615" spans="1:6" s="36" customFormat="1" x14ac:dyDescent="0.25">
      <c r="F615" s="37"/>
    </row>
    <row r="616" spans="1:6" s="36" customFormat="1" x14ac:dyDescent="0.25">
      <c r="B616" s="36" t="s">
        <v>533</v>
      </c>
      <c r="F616" s="37">
        <v>6.6699999999999995E-2</v>
      </c>
    </row>
    <row r="617" spans="1:6" s="36" customFormat="1" x14ac:dyDescent="0.25">
      <c r="F617" s="37"/>
    </row>
    <row r="618" spans="1:6" s="36" customFormat="1" x14ac:dyDescent="0.25">
      <c r="F618" s="37"/>
    </row>
    <row r="619" spans="1:6" s="36" customFormat="1" x14ac:dyDescent="0.25">
      <c r="A619" s="36" t="s">
        <v>534</v>
      </c>
      <c r="B619" s="36" t="s">
        <v>535</v>
      </c>
      <c r="F619" s="37"/>
    </row>
    <row r="620" spans="1:6" s="36" customFormat="1" x14ac:dyDescent="0.25">
      <c r="F620" s="37"/>
    </row>
    <row r="621" spans="1:6" s="36" customFormat="1" x14ac:dyDescent="0.25">
      <c r="B621" s="36" t="s">
        <v>536</v>
      </c>
      <c r="F621" s="37">
        <v>2.5100000000000001E-2</v>
      </c>
    </row>
    <row r="622" spans="1:6" s="36" customFormat="1" x14ac:dyDescent="0.25">
      <c r="B622" s="36" t="s">
        <v>537</v>
      </c>
      <c r="F622" s="37">
        <v>2.7099999999999999E-2</v>
      </c>
    </row>
    <row r="623" spans="1:6" s="36" customFormat="1" x14ac:dyDescent="0.25">
      <c r="B623" s="36" t="s">
        <v>538</v>
      </c>
      <c r="F623" s="37">
        <v>2.9899999999999999E-2</v>
      </c>
    </row>
    <row r="624" spans="1:6" s="36" customFormat="1" x14ac:dyDescent="0.25">
      <c r="B624" s="36" t="s">
        <v>539</v>
      </c>
      <c r="F624" s="37">
        <v>2.52E-2</v>
      </c>
    </row>
    <row r="625" spans="2:6" s="36" customFormat="1" x14ac:dyDescent="0.25">
      <c r="B625" s="36" t="s">
        <v>540</v>
      </c>
      <c r="F625" s="37">
        <v>2.5100000000000001E-2</v>
      </c>
    </row>
    <row r="626" spans="2:6" s="36" customFormat="1" x14ac:dyDescent="0.25">
      <c r="B626" s="36" t="s">
        <v>541</v>
      </c>
      <c r="F626" s="37">
        <v>2.6599999999999999E-2</v>
      </c>
    </row>
    <row r="627" spans="2:6" x14ac:dyDescent="0.25">
      <c r="F627" s="38"/>
    </row>
  </sheetData>
  <autoFilter ref="A6:F542" xr:uid="{A124C60A-3741-427F-97A3-A5E2012CC028}"/>
  <printOptions gridLines="1"/>
  <pageMargins left="0.7" right="0.7" top="0.75" bottom="0.75" header="0.3" footer="0.3"/>
  <pageSetup scale="23" fitToHeight="10" orientation="portrait" r:id="rId1"/>
  <headerFooter>
    <oddHeader>&amp;RCase No. 2026-00077
Attachment to Response to AG-2 Question No. 6a
Garrett</oddHeader>
    <oddFooter>&amp;L&amp;"Calibri"&amp;11&amp;K000000&amp;D &amp;T
&amp;Z&amp;F&amp;A_x000D_&amp;1#&amp;"Calibri"&amp;14&amp;K000000 Business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D5B6-5F9D-4DB3-9224-2B565178AB30}">
  <sheetPr>
    <pageSetUpPr fitToPage="1"/>
  </sheetPr>
  <dimension ref="A1:K781"/>
  <sheetViews>
    <sheetView zoomScale="90" zoomScaleNormal="90" workbookViewId="0">
      <pane xSplit="4" ySplit="6" topLeftCell="E669" activePane="bottomRight" state="frozen"/>
      <selection pane="topRight" activeCell="E1" sqref="E1"/>
      <selection pane="bottomLeft" activeCell="A7" sqref="A7"/>
      <selection pane="bottomRight" activeCell="C6" sqref="C6"/>
    </sheetView>
  </sheetViews>
  <sheetFormatPr defaultColWidth="9.140625" defaultRowHeight="15.75" x14ac:dyDescent="0.25"/>
  <cols>
    <col min="1" max="1" width="43" style="2" bestFit="1" customWidth="1"/>
    <col min="2" max="2" width="12" style="2" customWidth="1"/>
    <col min="3" max="4" width="9.7109375" style="3" customWidth="1"/>
    <col min="5" max="5" width="21" style="2" bestFit="1" customWidth="1"/>
    <col min="6" max="8" width="17.7109375" style="2" bestFit="1" customWidth="1"/>
    <col min="9" max="9" width="20.7109375" style="2" bestFit="1" customWidth="1"/>
    <col min="10" max="10" width="23.85546875" style="2" bestFit="1" customWidth="1"/>
    <col min="11" max="11" width="21" style="2" bestFit="1" customWidth="1"/>
    <col min="12" max="12" width="9.140625" style="2"/>
    <col min="13" max="13" width="16.7109375" style="2" bestFit="1" customWidth="1"/>
    <col min="14" max="16384" width="9.140625" style="2"/>
  </cols>
  <sheetData>
    <row r="1" spans="1:11" x14ac:dyDescent="0.25">
      <c r="A1" s="1" t="s">
        <v>542</v>
      </c>
    </row>
    <row r="2" spans="1:11" x14ac:dyDescent="0.25">
      <c r="A2" s="4" t="s">
        <v>1</v>
      </c>
      <c r="B2" s="4"/>
    </row>
    <row r="3" spans="1:11" x14ac:dyDescent="0.25">
      <c r="A3" s="4"/>
      <c r="B3" s="4"/>
    </row>
    <row r="4" spans="1:11" x14ac:dyDescent="0.25">
      <c r="C4" s="5"/>
      <c r="D4" s="5"/>
      <c r="F4" s="6"/>
      <c r="G4" s="6"/>
    </row>
    <row r="5" spans="1:11" x14ac:dyDescent="0.25">
      <c r="A5" s="7"/>
      <c r="B5" s="7"/>
      <c r="C5" s="8"/>
      <c r="D5" s="8"/>
      <c r="E5" s="6" t="s">
        <v>2</v>
      </c>
      <c r="F5" s="6" t="s">
        <v>3</v>
      </c>
      <c r="G5" s="6" t="s">
        <v>4</v>
      </c>
      <c r="H5" s="39"/>
      <c r="I5" s="10"/>
      <c r="J5" s="10"/>
      <c r="K5" s="10"/>
    </row>
    <row r="6" spans="1:11" s="16" customFormat="1" ht="47.25" x14ac:dyDescent="0.25">
      <c r="A6" s="11" t="s">
        <v>5</v>
      </c>
      <c r="B6" s="11" t="s">
        <v>6</v>
      </c>
      <c r="C6" s="12" t="s">
        <v>1131</v>
      </c>
      <c r="D6" s="12" t="s">
        <v>7</v>
      </c>
      <c r="E6" s="40">
        <v>45444</v>
      </c>
      <c r="F6" s="40">
        <v>45444</v>
      </c>
      <c r="G6" s="40">
        <v>45444</v>
      </c>
      <c r="H6" s="9" t="s">
        <v>8</v>
      </c>
      <c r="I6" s="40" t="s">
        <v>9</v>
      </c>
      <c r="J6" s="40" t="s">
        <v>10</v>
      </c>
      <c r="K6" s="40" t="s">
        <v>8</v>
      </c>
    </row>
    <row r="7" spans="1:11" x14ac:dyDescent="0.25">
      <c r="A7" s="7" t="s">
        <v>11</v>
      </c>
      <c r="C7" s="17"/>
      <c r="D7" s="17"/>
      <c r="E7" s="18"/>
      <c r="F7" s="19"/>
      <c r="G7" s="19"/>
      <c r="H7" s="18"/>
      <c r="I7" s="18"/>
      <c r="J7" s="18"/>
      <c r="K7" s="18"/>
    </row>
    <row r="8" spans="1:11" x14ac:dyDescent="0.25">
      <c r="A8" s="2" t="s">
        <v>543</v>
      </c>
      <c r="B8" s="2">
        <v>130200</v>
      </c>
      <c r="C8" s="17">
        <v>0</v>
      </c>
      <c r="D8" s="17">
        <v>0</v>
      </c>
      <c r="E8" s="18">
        <v>55918.83</v>
      </c>
      <c r="F8" s="19">
        <f t="shared" ref="F8:F19" si="0">E8*C8/12</f>
        <v>0</v>
      </c>
      <c r="G8" s="19">
        <f t="shared" ref="G8:G19" si="1">+E8*D8/12</f>
        <v>0</v>
      </c>
      <c r="H8" s="18">
        <f t="shared" ref="H8:H15" si="2">+G8-F8</f>
        <v>0</v>
      </c>
      <c r="I8" s="18">
        <f t="shared" ref="I8:J19" si="3">+F8*12</f>
        <v>0</v>
      </c>
      <c r="J8" s="18">
        <f t="shared" si="3"/>
        <v>0</v>
      </c>
      <c r="K8" s="18">
        <f t="shared" ref="K8:K15" si="4">+J8-I8</f>
        <v>0</v>
      </c>
    </row>
    <row r="9" spans="1:11" x14ac:dyDescent="0.25">
      <c r="A9" s="2" t="s">
        <v>544</v>
      </c>
      <c r="B9" s="2">
        <v>130300</v>
      </c>
      <c r="C9" s="17">
        <v>9.2899999999999996E-2</v>
      </c>
      <c r="D9" s="17">
        <v>9.2899999999999996E-2</v>
      </c>
      <c r="E9" s="18">
        <v>65678956.829999991</v>
      </c>
      <c r="F9" s="19">
        <f t="shared" si="0"/>
        <v>508464.59079224989</v>
      </c>
      <c r="G9" s="19">
        <f t="shared" si="1"/>
        <v>508464.59079224989</v>
      </c>
      <c r="H9" s="18">
        <f t="shared" si="2"/>
        <v>0</v>
      </c>
      <c r="I9" s="18">
        <f t="shared" si="3"/>
        <v>6101575.0895069987</v>
      </c>
      <c r="J9" s="18">
        <f t="shared" si="3"/>
        <v>6101575.0895069987</v>
      </c>
      <c r="K9" s="18">
        <f t="shared" si="4"/>
        <v>0</v>
      </c>
    </row>
    <row r="10" spans="1:11" x14ac:dyDescent="0.25">
      <c r="A10" s="2" t="s">
        <v>545</v>
      </c>
      <c r="B10" s="2">
        <v>130300</v>
      </c>
      <c r="C10" s="17">
        <v>9.2899999999999996E-2</v>
      </c>
      <c r="D10" s="17">
        <v>9.2899999999999996E-2</v>
      </c>
      <c r="E10" s="18">
        <v>2834765.69</v>
      </c>
      <c r="F10" s="19">
        <f t="shared" si="0"/>
        <v>21945.811050083332</v>
      </c>
      <c r="G10" s="19">
        <f t="shared" si="1"/>
        <v>21945.811050083332</v>
      </c>
      <c r="H10" s="18">
        <f t="shared" si="2"/>
        <v>0</v>
      </c>
      <c r="I10" s="18">
        <f t="shared" si="3"/>
        <v>263349.732601</v>
      </c>
      <c r="J10" s="18">
        <f t="shared" si="3"/>
        <v>263349.732601</v>
      </c>
      <c r="K10" s="18">
        <f t="shared" si="4"/>
        <v>0</v>
      </c>
    </row>
    <row r="11" spans="1:11" x14ac:dyDescent="0.25">
      <c r="A11" s="2" t="s">
        <v>546</v>
      </c>
      <c r="B11" s="2">
        <v>130310</v>
      </c>
      <c r="C11" s="17">
        <v>7.3599999999999999E-2</v>
      </c>
      <c r="D11" s="17">
        <v>7.3599999999999999E-2</v>
      </c>
      <c r="E11" s="18">
        <v>14448869.460000001</v>
      </c>
      <c r="F11" s="19">
        <f t="shared" si="0"/>
        <v>88619.732688000004</v>
      </c>
      <c r="G11" s="19">
        <f t="shared" si="1"/>
        <v>88619.732688000004</v>
      </c>
      <c r="H11" s="18">
        <f t="shared" si="2"/>
        <v>0</v>
      </c>
      <c r="I11" s="18">
        <f t="shared" si="3"/>
        <v>1063436.792256</v>
      </c>
      <c r="J11" s="18">
        <f t="shared" si="3"/>
        <v>1063436.792256</v>
      </c>
      <c r="K11" s="18">
        <f t="shared" si="4"/>
        <v>0</v>
      </c>
    </row>
    <row r="12" spans="1:11" x14ac:dyDescent="0.25">
      <c r="A12" s="2" t="s">
        <v>547</v>
      </c>
      <c r="B12" s="2">
        <v>130330</v>
      </c>
      <c r="C12" s="17">
        <v>0.19439999999999999</v>
      </c>
      <c r="D12" s="17">
        <v>0.19439999999999999</v>
      </c>
      <c r="E12" s="18">
        <v>133232.78</v>
      </c>
      <c r="F12" s="19">
        <f t="shared" si="0"/>
        <v>2158.371036</v>
      </c>
      <c r="G12" s="19">
        <f t="shared" si="1"/>
        <v>2158.371036</v>
      </c>
      <c r="H12" s="18">
        <f t="shared" si="2"/>
        <v>0</v>
      </c>
      <c r="I12" s="18">
        <f t="shared" si="3"/>
        <v>25900.452431999998</v>
      </c>
      <c r="J12" s="18">
        <f t="shared" si="3"/>
        <v>25900.452431999998</v>
      </c>
      <c r="K12" s="18">
        <f t="shared" si="4"/>
        <v>0</v>
      </c>
    </row>
    <row r="13" spans="1:11" x14ac:dyDescent="0.25">
      <c r="A13" s="2" t="s">
        <v>548</v>
      </c>
      <c r="B13" s="2">
        <v>130330</v>
      </c>
      <c r="C13" s="17">
        <v>0.19439999999999999</v>
      </c>
      <c r="D13" s="17">
        <v>0.19439999999999999</v>
      </c>
      <c r="E13" s="18">
        <v>2200164.98</v>
      </c>
      <c r="F13" s="19">
        <f t="shared" si="0"/>
        <v>35642.672675999995</v>
      </c>
      <c r="G13" s="19">
        <f t="shared" si="1"/>
        <v>35642.672675999995</v>
      </c>
      <c r="H13" s="18">
        <f t="shared" si="2"/>
        <v>0</v>
      </c>
      <c r="I13" s="18">
        <f t="shared" si="3"/>
        <v>427712.07211199997</v>
      </c>
      <c r="J13" s="18">
        <f t="shared" si="3"/>
        <v>427712.07211199997</v>
      </c>
      <c r="K13" s="18">
        <f t="shared" si="4"/>
        <v>0</v>
      </c>
    </row>
    <row r="14" spans="1:11" x14ac:dyDescent="0.25">
      <c r="A14" s="2" t="s">
        <v>549</v>
      </c>
      <c r="B14" s="2">
        <v>130332</v>
      </c>
      <c r="C14" s="17">
        <v>0.20619999999999999</v>
      </c>
      <c r="D14" s="17">
        <v>0.20610000000000001</v>
      </c>
      <c r="E14" s="18">
        <v>81327.8</v>
      </c>
      <c r="F14" s="19">
        <f t="shared" si="0"/>
        <v>1397.4826966666667</v>
      </c>
      <c r="G14" s="19">
        <f t="shared" si="1"/>
        <v>1396.804965</v>
      </c>
      <c r="H14" s="18">
        <f t="shared" si="2"/>
        <v>-0.67773166666665929</v>
      </c>
      <c r="I14" s="18">
        <f t="shared" si="3"/>
        <v>16769.792359999999</v>
      </c>
      <c r="J14" s="18">
        <f t="shared" si="3"/>
        <v>16761.65958</v>
      </c>
      <c r="K14" s="18">
        <f t="shared" si="4"/>
        <v>-8.1327799999999115</v>
      </c>
    </row>
    <row r="15" spans="1:11" x14ac:dyDescent="0.25">
      <c r="A15" s="2" t="s">
        <v>550</v>
      </c>
      <c r="B15" s="2">
        <v>130340</v>
      </c>
      <c r="C15" s="17">
        <v>0.20269999999999999</v>
      </c>
      <c r="D15" s="17">
        <v>0.20269999999999999</v>
      </c>
      <c r="E15" s="18">
        <v>133232.78</v>
      </c>
      <c r="F15" s="19">
        <f t="shared" si="0"/>
        <v>2250.5237088333333</v>
      </c>
      <c r="G15" s="19">
        <f t="shared" si="1"/>
        <v>2250.5237088333333</v>
      </c>
      <c r="H15" s="18">
        <f t="shared" si="2"/>
        <v>0</v>
      </c>
      <c r="I15" s="18">
        <f t="shared" si="3"/>
        <v>27006.284506</v>
      </c>
      <c r="J15" s="18">
        <f t="shared" si="3"/>
        <v>27006.284506</v>
      </c>
      <c r="K15" s="18">
        <f t="shared" si="4"/>
        <v>0</v>
      </c>
    </row>
    <row r="16" spans="1:11" x14ac:dyDescent="0.25">
      <c r="A16" s="2" t="s">
        <v>551</v>
      </c>
      <c r="B16" s="2">
        <v>130340</v>
      </c>
      <c r="C16" s="17">
        <v>0.20269999999999999</v>
      </c>
      <c r="D16" s="17">
        <v>0.20269999999999999</v>
      </c>
      <c r="E16" s="18">
        <v>622254.09000000008</v>
      </c>
      <c r="F16" s="19">
        <f t="shared" si="0"/>
        <v>10510.908670250001</v>
      </c>
      <c r="G16" s="19">
        <f t="shared" si="1"/>
        <v>10510.908670250001</v>
      </c>
      <c r="H16" s="18">
        <f>+G16-F16</f>
        <v>0</v>
      </c>
      <c r="I16" s="18">
        <f t="shared" si="3"/>
        <v>126130.90404300002</v>
      </c>
      <c r="J16" s="18">
        <f t="shared" si="3"/>
        <v>126130.90404300002</v>
      </c>
      <c r="K16" s="18">
        <f>+J16-I16</f>
        <v>0</v>
      </c>
    </row>
    <row r="17" spans="1:11" x14ac:dyDescent="0.25">
      <c r="A17" s="2" t="s">
        <v>552</v>
      </c>
      <c r="B17" s="2">
        <v>130342</v>
      </c>
      <c r="C17" s="17">
        <v>0.20619999999999999</v>
      </c>
      <c r="D17" s="17">
        <v>0.20610000000000001</v>
      </c>
      <c r="E17" s="18">
        <v>81327.8</v>
      </c>
      <c r="F17" s="19">
        <f t="shared" si="0"/>
        <v>1397.4826966666667</v>
      </c>
      <c r="G17" s="19">
        <f t="shared" si="1"/>
        <v>1396.804965</v>
      </c>
      <c r="H17" s="18">
        <f>+G17-F17</f>
        <v>-0.67773166666665929</v>
      </c>
      <c r="I17" s="18">
        <f t="shared" si="3"/>
        <v>16769.792359999999</v>
      </c>
      <c r="J17" s="18">
        <f t="shared" si="3"/>
        <v>16761.65958</v>
      </c>
      <c r="K17" s="18">
        <f>+J17-I17</f>
        <v>-8.1327799999999115</v>
      </c>
    </row>
    <row r="18" spans="1:11" x14ac:dyDescent="0.25">
      <c r="A18" s="2" t="s">
        <v>553</v>
      </c>
      <c r="B18" s="2">
        <v>130350</v>
      </c>
      <c r="C18" s="17">
        <v>0</v>
      </c>
      <c r="D18" s="17">
        <v>0</v>
      </c>
      <c r="E18" s="18">
        <v>0</v>
      </c>
      <c r="F18" s="19">
        <f t="shared" si="0"/>
        <v>0</v>
      </c>
      <c r="G18" s="19">
        <f t="shared" si="1"/>
        <v>0</v>
      </c>
      <c r="H18" s="18">
        <f>+G18-F18</f>
        <v>0</v>
      </c>
      <c r="I18" s="18">
        <f t="shared" si="3"/>
        <v>0</v>
      </c>
      <c r="J18" s="18">
        <f t="shared" si="3"/>
        <v>0</v>
      </c>
      <c r="K18" s="18">
        <f>+J18-I18</f>
        <v>0</v>
      </c>
    </row>
    <row r="19" spans="1:11" x14ac:dyDescent="0.25">
      <c r="A19" s="2" t="s">
        <v>554</v>
      </c>
      <c r="B19" s="2">
        <v>130350</v>
      </c>
      <c r="C19" s="17">
        <v>0</v>
      </c>
      <c r="D19" s="17">
        <v>0</v>
      </c>
      <c r="E19" s="18">
        <v>0</v>
      </c>
      <c r="F19" s="19">
        <f t="shared" si="0"/>
        <v>0</v>
      </c>
      <c r="G19" s="19">
        <f t="shared" si="1"/>
        <v>0</v>
      </c>
      <c r="H19" s="18">
        <f>+G19-F19</f>
        <v>0</v>
      </c>
      <c r="I19" s="18">
        <f t="shared" si="3"/>
        <v>0</v>
      </c>
      <c r="J19" s="18">
        <f t="shared" si="3"/>
        <v>0</v>
      </c>
      <c r="K19" s="18">
        <f>+J19-I19</f>
        <v>0</v>
      </c>
    </row>
    <row r="20" spans="1:11" x14ac:dyDescent="0.25">
      <c r="A20" s="21" t="s">
        <v>15</v>
      </c>
      <c r="D20" s="17"/>
      <c r="E20" s="20">
        <f>SUBTOTAL(9,E8:E19)</f>
        <v>86270051.040000007</v>
      </c>
      <c r="F20" s="20">
        <f t="shared" ref="F20:K20" si="5">SUBTOTAL(9,F8:F19)</f>
        <v>672387.57601474982</v>
      </c>
      <c r="G20" s="20">
        <f t="shared" si="5"/>
        <v>672386.22055141663</v>
      </c>
      <c r="H20" s="20">
        <f t="shared" si="5"/>
        <v>-1.3554633333333186</v>
      </c>
      <c r="I20" s="20">
        <f t="shared" si="5"/>
        <v>8068650.9121769983</v>
      </c>
      <c r="J20" s="20">
        <f t="shared" si="5"/>
        <v>8068634.6466169972</v>
      </c>
      <c r="K20" s="20">
        <f t="shared" si="5"/>
        <v>-16.265559999999823</v>
      </c>
    </row>
    <row r="21" spans="1:11" x14ac:dyDescent="0.25">
      <c r="C21" s="17"/>
      <c r="D21" s="17"/>
      <c r="E21" s="18"/>
      <c r="F21" s="19"/>
      <c r="G21" s="19"/>
      <c r="H21" s="18"/>
      <c r="I21" s="18"/>
      <c r="J21" s="18"/>
      <c r="K21" s="18"/>
    </row>
    <row r="22" spans="1:11" x14ac:dyDescent="0.25">
      <c r="A22" s="21" t="s">
        <v>16</v>
      </c>
      <c r="C22" s="17"/>
      <c r="D22" s="17"/>
      <c r="E22" s="18"/>
      <c r="F22" s="19"/>
      <c r="G22" s="19"/>
      <c r="H22" s="18"/>
      <c r="I22" s="18"/>
      <c r="J22" s="18"/>
      <c r="K22" s="18"/>
    </row>
    <row r="23" spans="1:11" x14ac:dyDescent="0.25">
      <c r="A23" s="21"/>
      <c r="C23" s="17"/>
      <c r="D23" s="17"/>
      <c r="E23" s="18"/>
      <c r="F23" s="19"/>
      <c r="G23" s="19"/>
      <c r="H23" s="18"/>
      <c r="I23" s="18"/>
      <c r="J23" s="18"/>
      <c r="K23" s="18"/>
    </row>
    <row r="24" spans="1:11" x14ac:dyDescent="0.25">
      <c r="A24" s="7" t="s">
        <v>17</v>
      </c>
      <c r="C24" s="17"/>
      <c r="D24" s="17"/>
      <c r="E24" s="18"/>
      <c r="F24" s="19"/>
      <c r="G24" s="19"/>
      <c r="H24" s="18"/>
      <c r="I24" s="18"/>
      <c r="J24" s="18"/>
      <c r="K24" s="18"/>
    </row>
    <row r="25" spans="1:11" x14ac:dyDescent="0.25">
      <c r="A25" s="2" t="s">
        <v>555</v>
      </c>
      <c r="B25" s="2">
        <v>131100</v>
      </c>
      <c r="C25" s="17">
        <v>0</v>
      </c>
      <c r="D25" s="17">
        <v>0</v>
      </c>
      <c r="E25" s="18">
        <v>11505683.709999999</v>
      </c>
      <c r="F25" s="19">
        <f t="shared" ref="F25:F56" si="6">E25*C25/12</f>
        <v>0</v>
      </c>
      <c r="G25" s="19">
        <f t="shared" ref="G25:G56" si="7">+E25*D25/12</f>
        <v>0</v>
      </c>
      <c r="H25" s="18">
        <f t="shared" ref="H25:H56" si="8">+G25-F25</f>
        <v>0</v>
      </c>
      <c r="I25" s="18">
        <f t="shared" ref="I25:J56" si="9">+F25*12</f>
        <v>0</v>
      </c>
      <c r="J25" s="18">
        <f t="shared" si="9"/>
        <v>0</v>
      </c>
      <c r="K25" s="18">
        <f t="shared" ref="K25:K56" si="10">+J25-I25</f>
        <v>0</v>
      </c>
    </row>
    <row r="26" spans="1:11" x14ac:dyDescent="0.25">
      <c r="A26" s="2" t="s">
        <v>556</v>
      </c>
      <c r="B26" s="2">
        <v>131100</v>
      </c>
      <c r="C26" s="17">
        <v>0</v>
      </c>
      <c r="D26" s="17">
        <v>0</v>
      </c>
      <c r="E26" s="18">
        <v>8663426.75</v>
      </c>
      <c r="F26" s="19">
        <f t="shared" si="6"/>
        <v>0</v>
      </c>
      <c r="G26" s="19">
        <f t="shared" si="7"/>
        <v>0</v>
      </c>
      <c r="H26" s="18">
        <f t="shared" si="8"/>
        <v>0</v>
      </c>
      <c r="I26" s="18">
        <f t="shared" si="9"/>
        <v>0</v>
      </c>
      <c r="J26" s="18">
        <f t="shared" si="9"/>
        <v>0</v>
      </c>
      <c r="K26" s="18">
        <f t="shared" si="10"/>
        <v>0</v>
      </c>
    </row>
    <row r="27" spans="1:11" x14ac:dyDescent="0.25">
      <c r="A27" s="2" t="s">
        <v>557</v>
      </c>
      <c r="B27" s="2">
        <v>131100</v>
      </c>
      <c r="C27" s="17">
        <v>2.9399999999999999E-2</v>
      </c>
      <c r="D27" s="17">
        <f>+C27</f>
        <v>2.9399999999999999E-2</v>
      </c>
      <c r="E27" s="18">
        <v>30270991.379999988</v>
      </c>
      <c r="F27" s="19">
        <f t="shared" si="6"/>
        <v>74163.928880999971</v>
      </c>
      <c r="G27" s="19">
        <f t="shared" si="7"/>
        <v>74163.928880999971</v>
      </c>
      <c r="H27" s="18">
        <f t="shared" si="8"/>
        <v>0</v>
      </c>
      <c r="I27" s="18">
        <f t="shared" si="9"/>
        <v>889967.14657199965</v>
      </c>
      <c r="J27" s="18">
        <f t="shared" si="9"/>
        <v>889967.14657199965</v>
      </c>
      <c r="K27" s="18">
        <f t="shared" si="10"/>
        <v>0</v>
      </c>
    </row>
    <row r="28" spans="1:11" x14ac:dyDescent="0.25">
      <c r="A28" s="2" t="s">
        <v>558</v>
      </c>
      <c r="B28" s="2">
        <v>131100</v>
      </c>
      <c r="C28" s="17">
        <v>2.9399999999999999E-2</v>
      </c>
      <c r="D28" s="17">
        <f>+C28</f>
        <v>2.9399999999999999E-2</v>
      </c>
      <c r="E28" s="18">
        <v>0</v>
      </c>
      <c r="F28" s="19">
        <f t="shared" si="6"/>
        <v>0</v>
      </c>
      <c r="G28" s="19">
        <f t="shared" si="7"/>
        <v>0</v>
      </c>
      <c r="H28" s="18">
        <f t="shared" si="8"/>
        <v>0</v>
      </c>
      <c r="I28" s="18">
        <f t="shared" si="9"/>
        <v>0</v>
      </c>
      <c r="J28" s="18">
        <f t="shared" si="9"/>
        <v>0</v>
      </c>
      <c r="K28" s="18">
        <f t="shared" si="10"/>
        <v>0</v>
      </c>
    </row>
    <row r="29" spans="1:11" x14ac:dyDescent="0.25">
      <c r="A29" s="2" t="s">
        <v>559</v>
      </c>
      <c r="B29" s="2">
        <v>131100</v>
      </c>
      <c r="C29" s="17">
        <v>2.9399999999999999E-2</v>
      </c>
      <c r="D29" s="17">
        <f>+C29</f>
        <v>2.9399999999999999E-2</v>
      </c>
      <c r="E29" s="18">
        <v>0</v>
      </c>
      <c r="F29" s="19">
        <f t="shared" si="6"/>
        <v>0</v>
      </c>
      <c r="G29" s="19">
        <f t="shared" si="7"/>
        <v>0</v>
      </c>
      <c r="H29" s="18">
        <f t="shared" si="8"/>
        <v>0</v>
      </c>
      <c r="I29" s="18">
        <f t="shared" si="9"/>
        <v>0</v>
      </c>
      <c r="J29" s="18">
        <f t="shared" si="9"/>
        <v>0</v>
      </c>
      <c r="K29" s="18">
        <f t="shared" si="10"/>
        <v>0</v>
      </c>
    </row>
    <row r="30" spans="1:11" x14ac:dyDescent="0.25">
      <c r="A30" s="2" t="s">
        <v>560</v>
      </c>
      <c r="B30" s="2">
        <v>131100</v>
      </c>
      <c r="C30" s="17">
        <v>4.3099999999999999E-2</v>
      </c>
      <c r="D30" s="17">
        <f>+C30</f>
        <v>4.3099999999999999E-2</v>
      </c>
      <c r="E30" s="18">
        <v>45562901.590000004</v>
      </c>
      <c r="F30" s="19">
        <f t="shared" si="6"/>
        <v>163646.75487741668</v>
      </c>
      <c r="G30" s="19">
        <f t="shared" si="7"/>
        <v>163646.75487741668</v>
      </c>
      <c r="H30" s="18">
        <f t="shared" si="8"/>
        <v>0</v>
      </c>
      <c r="I30" s="18">
        <f t="shared" si="9"/>
        <v>1963761.0585290003</v>
      </c>
      <c r="J30" s="18">
        <f t="shared" si="9"/>
        <v>1963761.0585290003</v>
      </c>
      <c r="K30" s="18">
        <f t="shared" si="10"/>
        <v>0</v>
      </c>
    </row>
    <row r="31" spans="1:11" x14ac:dyDescent="0.25">
      <c r="A31" s="2" t="s">
        <v>561</v>
      </c>
      <c r="B31" s="2">
        <v>131100</v>
      </c>
      <c r="C31" s="17">
        <v>4.3800000000000006E-2</v>
      </c>
      <c r="D31" s="17">
        <v>4.3900000000000002E-2</v>
      </c>
      <c r="E31" s="18">
        <v>22835850.350000001</v>
      </c>
      <c r="F31" s="19">
        <f t="shared" si="6"/>
        <v>83350.853777500015</v>
      </c>
      <c r="G31" s="19">
        <f t="shared" si="7"/>
        <v>83541.152530416672</v>
      </c>
      <c r="H31" s="18">
        <f t="shared" si="8"/>
        <v>190.29875291665667</v>
      </c>
      <c r="I31" s="18">
        <f t="shared" si="9"/>
        <v>1000210.2453300002</v>
      </c>
      <c r="J31" s="18">
        <f t="shared" si="9"/>
        <v>1002493.8303650001</v>
      </c>
      <c r="K31" s="18">
        <f t="shared" si="10"/>
        <v>2283.58503499988</v>
      </c>
    </row>
    <row r="32" spans="1:11" x14ac:dyDescent="0.25">
      <c r="A32" s="2" t="s">
        <v>562</v>
      </c>
      <c r="B32" s="2">
        <v>131100</v>
      </c>
      <c r="C32" s="17">
        <v>1.9599999999999999E-2</v>
      </c>
      <c r="D32" s="17">
        <v>1.9599999999999999E-2</v>
      </c>
      <c r="E32" s="18">
        <v>8543441.8300000001</v>
      </c>
      <c r="F32" s="19">
        <f t="shared" si="6"/>
        <v>13954.288322333334</v>
      </c>
      <c r="G32" s="19">
        <f t="shared" si="7"/>
        <v>13954.288322333334</v>
      </c>
      <c r="H32" s="18">
        <f t="shared" si="8"/>
        <v>0</v>
      </c>
      <c r="I32" s="18">
        <f t="shared" si="9"/>
        <v>167451.45986800001</v>
      </c>
      <c r="J32" s="18">
        <f t="shared" si="9"/>
        <v>167451.45986800001</v>
      </c>
      <c r="K32" s="18">
        <f t="shared" si="10"/>
        <v>0</v>
      </c>
    </row>
    <row r="33" spans="1:11" x14ac:dyDescent="0.25">
      <c r="A33" s="2" t="s">
        <v>563</v>
      </c>
      <c r="B33" s="2">
        <v>131100</v>
      </c>
      <c r="C33" s="17">
        <v>3.5400000000000001E-2</v>
      </c>
      <c r="D33" s="17">
        <v>3.5499999999999997E-2</v>
      </c>
      <c r="E33" s="18">
        <v>17403072.050000001</v>
      </c>
      <c r="F33" s="19">
        <f t="shared" si="6"/>
        <v>51339.062547500005</v>
      </c>
      <c r="G33" s="19">
        <f t="shared" si="7"/>
        <v>51484.088147916664</v>
      </c>
      <c r="H33" s="18">
        <f t="shared" si="8"/>
        <v>145.02560041665856</v>
      </c>
      <c r="I33" s="18">
        <f t="shared" si="9"/>
        <v>616068.75057000003</v>
      </c>
      <c r="J33" s="18">
        <f t="shared" si="9"/>
        <v>617809.05777499999</v>
      </c>
      <c r="K33" s="18">
        <f t="shared" si="10"/>
        <v>1740.307204999961</v>
      </c>
    </row>
    <row r="34" spans="1:11" x14ac:dyDescent="0.25">
      <c r="A34" s="2" t="s">
        <v>564</v>
      </c>
      <c r="B34" s="2">
        <v>131100</v>
      </c>
      <c r="C34" s="17">
        <v>2.35E-2</v>
      </c>
      <c r="D34" s="17">
        <v>2.3599999999999999E-2</v>
      </c>
      <c r="E34" s="18">
        <v>52417096.74000001</v>
      </c>
      <c r="F34" s="19">
        <f t="shared" si="6"/>
        <v>102650.14778250002</v>
      </c>
      <c r="G34" s="19">
        <f t="shared" si="7"/>
        <v>103086.95692200003</v>
      </c>
      <c r="H34" s="18">
        <f t="shared" si="8"/>
        <v>436.80913950000831</v>
      </c>
      <c r="I34" s="18">
        <f t="shared" si="9"/>
        <v>1231801.7733900002</v>
      </c>
      <c r="J34" s="18">
        <f t="shared" si="9"/>
        <v>1237043.4830640003</v>
      </c>
      <c r="K34" s="18">
        <f t="shared" si="10"/>
        <v>5241.7096740000416</v>
      </c>
    </row>
    <row r="35" spans="1:11" x14ac:dyDescent="0.25">
      <c r="A35" s="2" t="s">
        <v>565</v>
      </c>
      <c r="B35" s="2">
        <v>131100</v>
      </c>
      <c r="C35" s="17">
        <v>2.35E-2</v>
      </c>
      <c r="D35" s="17">
        <v>2.3599999999999999E-2</v>
      </c>
      <c r="E35" s="18">
        <v>0</v>
      </c>
      <c r="F35" s="19">
        <f t="shared" si="6"/>
        <v>0</v>
      </c>
      <c r="G35" s="19">
        <f t="shared" si="7"/>
        <v>0</v>
      </c>
      <c r="H35" s="18">
        <f t="shared" si="8"/>
        <v>0</v>
      </c>
      <c r="I35" s="18">
        <f t="shared" si="9"/>
        <v>0</v>
      </c>
      <c r="J35" s="18">
        <f t="shared" si="9"/>
        <v>0</v>
      </c>
      <c r="K35" s="18">
        <f t="shared" si="10"/>
        <v>0</v>
      </c>
    </row>
    <row r="36" spans="1:11" x14ac:dyDescent="0.25">
      <c r="A36" s="2" t="s">
        <v>566</v>
      </c>
      <c r="B36" s="2">
        <v>131100</v>
      </c>
      <c r="C36" s="17">
        <v>6.0900000000000003E-2</v>
      </c>
      <c r="D36" s="17">
        <v>6.0900000000000003E-2</v>
      </c>
      <c r="E36" s="18">
        <v>59275076.360000014</v>
      </c>
      <c r="F36" s="19">
        <f t="shared" si="6"/>
        <v>300821.0125270001</v>
      </c>
      <c r="G36" s="19">
        <f t="shared" si="7"/>
        <v>300821.0125270001</v>
      </c>
      <c r="H36" s="18">
        <f t="shared" si="8"/>
        <v>0</v>
      </c>
      <c r="I36" s="18">
        <f t="shared" si="9"/>
        <v>3609852.150324001</v>
      </c>
      <c r="J36" s="18">
        <f t="shared" si="9"/>
        <v>3609852.150324001</v>
      </c>
      <c r="K36" s="18">
        <f t="shared" si="10"/>
        <v>0</v>
      </c>
    </row>
    <row r="37" spans="1:11" x14ac:dyDescent="0.25">
      <c r="A37" s="2" t="s">
        <v>567</v>
      </c>
      <c r="B37" s="2">
        <v>131100</v>
      </c>
      <c r="C37" s="17">
        <v>6.0900000000000003E-2</v>
      </c>
      <c r="D37" s="17">
        <v>6.0900000000000003E-2</v>
      </c>
      <c r="E37" s="18">
        <v>0</v>
      </c>
      <c r="F37" s="19">
        <f t="shared" si="6"/>
        <v>0</v>
      </c>
      <c r="G37" s="19">
        <f t="shared" si="7"/>
        <v>0</v>
      </c>
      <c r="H37" s="18">
        <f t="shared" si="8"/>
        <v>0</v>
      </c>
      <c r="I37" s="18">
        <f t="shared" si="9"/>
        <v>0</v>
      </c>
      <c r="J37" s="18">
        <f t="shared" si="9"/>
        <v>0</v>
      </c>
      <c r="K37" s="18">
        <f t="shared" si="10"/>
        <v>0</v>
      </c>
    </row>
    <row r="38" spans="1:11" x14ac:dyDescent="0.25">
      <c r="A38" s="2" t="s">
        <v>568</v>
      </c>
      <c r="B38" s="2">
        <v>131100</v>
      </c>
      <c r="C38" s="17">
        <v>2.1700000000000001E-2</v>
      </c>
      <c r="D38" s="17">
        <v>2.1700000000000001E-2</v>
      </c>
      <c r="E38" s="18">
        <v>15864445.35</v>
      </c>
      <c r="F38" s="19">
        <f t="shared" si="6"/>
        <v>28688.205341249999</v>
      </c>
      <c r="G38" s="19">
        <f t="shared" si="7"/>
        <v>28688.205341249999</v>
      </c>
      <c r="H38" s="18">
        <f t="shared" si="8"/>
        <v>0</v>
      </c>
      <c r="I38" s="18">
        <f t="shared" si="9"/>
        <v>344258.464095</v>
      </c>
      <c r="J38" s="18">
        <f t="shared" si="9"/>
        <v>344258.464095</v>
      </c>
      <c r="K38" s="18">
        <f t="shared" si="10"/>
        <v>0</v>
      </c>
    </row>
    <row r="39" spans="1:11" x14ac:dyDescent="0.25">
      <c r="A39" s="2" t="s">
        <v>569</v>
      </c>
      <c r="B39" s="2">
        <v>131100</v>
      </c>
      <c r="C39" s="17">
        <v>0</v>
      </c>
      <c r="D39" s="17">
        <v>0</v>
      </c>
      <c r="E39" s="18">
        <v>0</v>
      </c>
      <c r="F39" s="19">
        <f t="shared" si="6"/>
        <v>0</v>
      </c>
      <c r="G39" s="19">
        <f t="shared" si="7"/>
        <v>0</v>
      </c>
      <c r="H39" s="18">
        <f t="shared" si="8"/>
        <v>0</v>
      </c>
      <c r="I39" s="18">
        <f t="shared" si="9"/>
        <v>0</v>
      </c>
      <c r="J39" s="18">
        <f t="shared" si="9"/>
        <v>0</v>
      </c>
      <c r="K39" s="18">
        <f t="shared" si="10"/>
        <v>0</v>
      </c>
    </row>
    <row r="40" spans="1:11" x14ac:dyDescent="0.25">
      <c r="A40" s="2" t="s">
        <v>570</v>
      </c>
      <c r="B40" s="2">
        <v>131100</v>
      </c>
      <c r="C40" s="17">
        <v>7.3599999999999985E-2</v>
      </c>
      <c r="D40" s="17">
        <v>7.3599999999999999E-2</v>
      </c>
      <c r="E40" s="18">
        <v>130361.98</v>
      </c>
      <c r="F40" s="19">
        <f t="shared" si="6"/>
        <v>799.55347733333303</v>
      </c>
      <c r="G40" s="19">
        <f t="shared" si="7"/>
        <v>799.55347733333326</v>
      </c>
      <c r="H40" s="18">
        <f t="shared" si="8"/>
        <v>0</v>
      </c>
      <c r="I40" s="18">
        <f t="shared" si="9"/>
        <v>9594.6417279999969</v>
      </c>
      <c r="J40" s="18">
        <f t="shared" si="9"/>
        <v>9594.6417279999987</v>
      </c>
      <c r="K40" s="18">
        <f t="shared" si="10"/>
        <v>0</v>
      </c>
    </row>
    <row r="41" spans="1:11" x14ac:dyDescent="0.25">
      <c r="A41" s="2" t="s">
        <v>571</v>
      </c>
      <c r="B41" s="2">
        <v>131100</v>
      </c>
      <c r="C41" s="17">
        <v>6.0900000000000003E-2</v>
      </c>
      <c r="D41" s="17">
        <v>6.0900000000000003E-2</v>
      </c>
      <c r="E41" s="18">
        <v>59656530.740000002</v>
      </c>
      <c r="F41" s="19">
        <f t="shared" si="6"/>
        <v>302756.89350549999</v>
      </c>
      <c r="G41" s="19">
        <f t="shared" si="7"/>
        <v>302756.89350549999</v>
      </c>
      <c r="H41" s="18">
        <f t="shared" si="8"/>
        <v>0</v>
      </c>
      <c r="I41" s="18">
        <f t="shared" si="9"/>
        <v>3633082.7220660001</v>
      </c>
      <c r="J41" s="18">
        <f t="shared" si="9"/>
        <v>3633082.7220660001</v>
      </c>
      <c r="K41" s="18">
        <f t="shared" si="10"/>
        <v>0</v>
      </c>
    </row>
    <row r="42" spans="1:11" x14ac:dyDescent="0.25">
      <c r="A42" s="2" t="s">
        <v>572</v>
      </c>
      <c r="B42" s="2">
        <v>131100</v>
      </c>
      <c r="C42" s="17">
        <v>0</v>
      </c>
      <c r="D42" s="17">
        <v>0</v>
      </c>
      <c r="E42" s="18">
        <v>0</v>
      </c>
      <c r="F42" s="19">
        <f t="shared" si="6"/>
        <v>0</v>
      </c>
      <c r="G42" s="19">
        <f t="shared" si="7"/>
        <v>0</v>
      </c>
      <c r="H42" s="18">
        <f t="shared" si="8"/>
        <v>0</v>
      </c>
      <c r="I42" s="18">
        <f t="shared" si="9"/>
        <v>0</v>
      </c>
      <c r="J42" s="18">
        <f t="shared" si="9"/>
        <v>0</v>
      </c>
      <c r="K42" s="18">
        <f t="shared" si="10"/>
        <v>0</v>
      </c>
    </row>
    <row r="43" spans="1:11" x14ac:dyDescent="0.25">
      <c r="A43" s="2" t="s">
        <v>573</v>
      </c>
      <c r="B43" s="2">
        <v>131100</v>
      </c>
      <c r="C43" s="17">
        <v>0</v>
      </c>
      <c r="D43" s="17">
        <v>0</v>
      </c>
      <c r="E43" s="18">
        <v>0</v>
      </c>
      <c r="F43" s="19">
        <f t="shared" si="6"/>
        <v>0</v>
      </c>
      <c r="G43" s="19">
        <f t="shared" si="7"/>
        <v>0</v>
      </c>
      <c r="H43" s="18">
        <f t="shared" si="8"/>
        <v>0</v>
      </c>
      <c r="I43" s="18">
        <f t="shared" si="9"/>
        <v>0</v>
      </c>
      <c r="J43" s="18">
        <f t="shared" si="9"/>
        <v>0</v>
      </c>
      <c r="K43" s="18">
        <f t="shared" si="10"/>
        <v>0</v>
      </c>
    </row>
    <row r="44" spans="1:11" x14ac:dyDescent="0.25">
      <c r="A44" s="2" t="s">
        <v>574</v>
      </c>
      <c r="B44" s="2">
        <v>131100</v>
      </c>
      <c r="C44" s="17">
        <v>0</v>
      </c>
      <c r="D44" s="17">
        <v>0</v>
      </c>
      <c r="E44" s="18">
        <v>0</v>
      </c>
      <c r="F44" s="19">
        <f t="shared" si="6"/>
        <v>0</v>
      </c>
      <c r="G44" s="19">
        <f t="shared" si="7"/>
        <v>0</v>
      </c>
      <c r="H44" s="18">
        <f t="shared" si="8"/>
        <v>0</v>
      </c>
      <c r="I44" s="18">
        <f t="shared" si="9"/>
        <v>0</v>
      </c>
      <c r="J44" s="18">
        <f t="shared" si="9"/>
        <v>0</v>
      </c>
      <c r="K44" s="18">
        <f t="shared" si="10"/>
        <v>0</v>
      </c>
    </row>
    <row r="45" spans="1:11" x14ac:dyDescent="0.25">
      <c r="A45" s="2" t="s">
        <v>575</v>
      </c>
      <c r="B45" s="2">
        <v>131100</v>
      </c>
      <c r="C45" s="17">
        <v>0</v>
      </c>
      <c r="D45" s="17">
        <v>0</v>
      </c>
      <c r="E45" s="18">
        <v>0</v>
      </c>
      <c r="F45" s="19">
        <f t="shared" si="6"/>
        <v>0</v>
      </c>
      <c r="G45" s="19">
        <f t="shared" si="7"/>
        <v>0</v>
      </c>
      <c r="H45" s="18">
        <f t="shared" si="8"/>
        <v>0</v>
      </c>
      <c r="I45" s="18">
        <f t="shared" si="9"/>
        <v>0</v>
      </c>
      <c r="J45" s="18">
        <f t="shared" si="9"/>
        <v>0</v>
      </c>
      <c r="K45" s="18">
        <f t="shared" si="10"/>
        <v>0</v>
      </c>
    </row>
    <row r="46" spans="1:11" x14ac:dyDescent="0.25">
      <c r="A46" s="2" t="s">
        <v>576</v>
      </c>
      <c r="B46" s="2">
        <v>131100</v>
      </c>
      <c r="C46" s="17">
        <v>4.9300000000000004E-2</v>
      </c>
      <c r="D46" s="17">
        <v>4.9299999999999997E-2</v>
      </c>
      <c r="E46" s="18">
        <v>3882888.32</v>
      </c>
      <c r="F46" s="19">
        <f t="shared" si="6"/>
        <v>15952.199514666667</v>
      </c>
      <c r="G46" s="19">
        <f t="shared" si="7"/>
        <v>15952.199514666665</v>
      </c>
      <c r="H46" s="18">
        <f t="shared" si="8"/>
        <v>0</v>
      </c>
      <c r="I46" s="18">
        <f t="shared" si="9"/>
        <v>191426.394176</v>
      </c>
      <c r="J46" s="18">
        <f t="shared" si="9"/>
        <v>191426.39417599997</v>
      </c>
      <c r="K46" s="18">
        <f t="shared" si="10"/>
        <v>0</v>
      </c>
    </row>
    <row r="47" spans="1:11" x14ac:dyDescent="0.25">
      <c r="A47" s="2" t="s">
        <v>577</v>
      </c>
      <c r="B47" s="2">
        <v>131100</v>
      </c>
      <c r="C47" s="17">
        <v>1.1599999999999999E-2</v>
      </c>
      <c r="D47" s="17">
        <v>1.2E-2</v>
      </c>
      <c r="E47" s="18">
        <v>5781870.3400000017</v>
      </c>
      <c r="F47" s="19">
        <f t="shared" si="6"/>
        <v>5589.1413286666684</v>
      </c>
      <c r="G47" s="19">
        <f t="shared" si="7"/>
        <v>5781.8703400000013</v>
      </c>
      <c r="H47" s="18">
        <f t="shared" si="8"/>
        <v>192.72901133333289</v>
      </c>
      <c r="I47" s="18">
        <f t="shared" si="9"/>
        <v>67069.695944000021</v>
      </c>
      <c r="J47" s="18">
        <f t="shared" si="9"/>
        <v>69382.444080000016</v>
      </c>
      <c r="K47" s="18">
        <f t="shared" si="10"/>
        <v>2312.7481359999947</v>
      </c>
    </row>
    <row r="48" spans="1:11" x14ac:dyDescent="0.25">
      <c r="A48" s="2" t="s">
        <v>578</v>
      </c>
      <c r="B48" s="2">
        <v>131100</v>
      </c>
      <c r="C48" s="17">
        <v>2.47E-2</v>
      </c>
      <c r="D48" s="17">
        <v>2.4500000000000001E-2</v>
      </c>
      <c r="E48" s="18">
        <v>1483173.4300000002</v>
      </c>
      <c r="F48" s="19">
        <f t="shared" si="6"/>
        <v>3052.865310083334</v>
      </c>
      <c r="G48" s="19">
        <f t="shared" si="7"/>
        <v>3028.1457529166673</v>
      </c>
      <c r="H48" s="18">
        <f t="shared" si="8"/>
        <v>-24.719557166666618</v>
      </c>
      <c r="I48" s="18">
        <f t="shared" si="9"/>
        <v>36634.383721000006</v>
      </c>
      <c r="J48" s="18">
        <f t="shared" si="9"/>
        <v>36337.749035000008</v>
      </c>
      <c r="K48" s="18">
        <f t="shared" si="10"/>
        <v>-296.6346859999976</v>
      </c>
    </row>
    <row r="49" spans="1:11" x14ac:dyDescent="0.25">
      <c r="A49" s="2" t="s">
        <v>579</v>
      </c>
      <c r="B49" s="2">
        <v>131100</v>
      </c>
      <c r="C49" s="17">
        <v>2.2200000000000004E-2</v>
      </c>
      <c r="D49" s="17">
        <v>2.29E-2</v>
      </c>
      <c r="E49" s="18">
        <v>8489441.2300000004</v>
      </c>
      <c r="F49" s="19">
        <f t="shared" si="6"/>
        <v>15705.466275500004</v>
      </c>
      <c r="G49" s="19">
        <f t="shared" si="7"/>
        <v>16200.683680583335</v>
      </c>
      <c r="H49" s="18">
        <f t="shared" si="8"/>
        <v>495.21740508333096</v>
      </c>
      <c r="I49" s="18">
        <f t="shared" si="9"/>
        <v>188465.59530600006</v>
      </c>
      <c r="J49" s="18">
        <f t="shared" si="9"/>
        <v>194408.20416700002</v>
      </c>
      <c r="K49" s="18">
        <f t="shared" si="10"/>
        <v>5942.608860999957</v>
      </c>
    </row>
    <row r="50" spans="1:11" x14ac:dyDescent="0.25">
      <c r="A50" s="2" t="s">
        <v>580</v>
      </c>
      <c r="B50" s="2">
        <v>131100</v>
      </c>
      <c r="C50" s="17">
        <v>2.2200000000000004E-2</v>
      </c>
      <c r="D50" s="17">
        <v>2.29E-2</v>
      </c>
      <c r="E50" s="18">
        <v>15988470.92</v>
      </c>
      <c r="F50" s="19">
        <f t="shared" si="6"/>
        <v>29578.671202000009</v>
      </c>
      <c r="G50" s="19">
        <f t="shared" si="7"/>
        <v>30511.332005666667</v>
      </c>
      <c r="H50" s="18">
        <f t="shared" si="8"/>
        <v>932.66080366665847</v>
      </c>
      <c r="I50" s="18">
        <f t="shared" si="9"/>
        <v>354944.05442400009</v>
      </c>
      <c r="J50" s="18">
        <f t="shared" si="9"/>
        <v>366135.98406799999</v>
      </c>
      <c r="K50" s="18">
        <f t="shared" si="10"/>
        <v>11191.929643999902</v>
      </c>
    </row>
    <row r="51" spans="1:11" x14ac:dyDescent="0.25">
      <c r="A51" s="2" t="s">
        <v>581</v>
      </c>
      <c r="B51" s="2">
        <v>131100</v>
      </c>
      <c r="C51" s="17">
        <v>2.2200000000000004E-2</v>
      </c>
      <c r="D51" s="17">
        <v>2.29E-2</v>
      </c>
      <c r="E51" s="18">
        <v>13894055.58</v>
      </c>
      <c r="F51" s="19">
        <f t="shared" si="6"/>
        <v>25704.002823000006</v>
      </c>
      <c r="G51" s="19">
        <f t="shared" si="7"/>
        <v>26514.489398499998</v>
      </c>
      <c r="H51" s="18">
        <f t="shared" si="8"/>
        <v>810.48657549999189</v>
      </c>
      <c r="I51" s="18">
        <f t="shared" si="9"/>
        <v>308448.03387600009</v>
      </c>
      <c r="J51" s="18">
        <f t="shared" si="9"/>
        <v>318173.87278199999</v>
      </c>
      <c r="K51" s="18">
        <f t="shared" si="10"/>
        <v>9725.8389059999026</v>
      </c>
    </row>
    <row r="52" spans="1:11" x14ac:dyDescent="0.25">
      <c r="A52" s="2" t="s">
        <v>582</v>
      </c>
      <c r="B52" s="2">
        <v>131100</v>
      </c>
      <c r="C52" s="17">
        <v>2.2200000000000004E-2</v>
      </c>
      <c r="D52" s="17">
        <v>2.29E-2</v>
      </c>
      <c r="E52" s="18">
        <v>102514408.23999996</v>
      </c>
      <c r="F52" s="19">
        <f t="shared" si="6"/>
        <v>189651.65524399999</v>
      </c>
      <c r="G52" s="19">
        <f t="shared" si="7"/>
        <v>195631.66239133326</v>
      </c>
      <c r="H52" s="18">
        <f t="shared" si="8"/>
        <v>5980.0071473332646</v>
      </c>
      <c r="I52" s="18">
        <f t="shared" si="9"/>
        <v>2275819.8629279998</v>
      </c>
      <c r="J52" s="18">
        <f t="shared" si="9"/>
        <v>2347579.9486959991</v>
      </c>
      <c r="K52" s="18">
        <f t="shared" si="10"/>
        <v>71760.085767999291</v>
      </c>
    </row>
    <row r="53" spans="1:11" x14ac:dyDescent="0.25">
      <c r="A53" s="2" t="s">
        <v>583</v>
      </c>
      <c r="B53" s="2">
        <v>131100</v>
      </c>
      <c r="C53" s="17">
        <v>2.2200000000000004E-2</v>
      </c>
      <c r="D53" s="17">
        <v>2.29E-2</v>
      </c>
      <c r="E53" s="18">
        <v>0</v>
      </c>
      <c r="F53" s="19">
        <f t="shared" si="6"/>
        <v>0</v>
      </c>
      <c r="G53" s="19">
        <f t="shared" si="7"/>
        <v>0</v>
      </c>
      <c r="H53" s="18">
        <f t="shared" si="8"/>
        <v>0</v>
      </c>
      <c r="I53" s="18">
        <f t="shared" si="9"/>
        <v>0</v>
      </c>
      <c r="J53" s="18">
        <f t="shared" si="9"/>
        <v>0</v>
      </c>
      <c r="K53" s="18">
        <f t="shared" si="10"/>
        <v>0</v>
      </c>
    </row>
    <row r="54" spans="1:11" x14ac:dyDescent="0.25">
      <c r="A54" s="2" t="s">
        <v>584</v>
      </c>
      <c r="B54" s="2">
        <v>131100</v>
      </c>
      <c r="C54" s="17">
        <v>2.2200000000000004E-2</v>
      </c>
      <c r="D54" s="17">
        <v>2.29E-2</v>
      </c>
      <c r="E54" s="18">
        <v>320016.99</v>
      </c>
      <c r="F54" s="19">
        <f t="shared" si="6"/>
        <v>592.03143150000017</v>
      </c>
      <c r="G54" s="19">
        <f t="shared" si="7"/>
        <v>610.69908924999993</v>
      </c>
      <c r="H54" s="18">
        <f t="shared" si="8"/>
        <v>18.667657749999762</v>
      </c>
      <c r="I54" s="18">
        <f t="shared" si="9"/>
        <v>7104.3771780000025</v>
      </c>
      <c r="J54" s="18">
        <f t="shared" si="9"/>
        <v>7328.3890709999996</v>
      </c>
      <c r="K54" s="18">
        <f t="shared" si="10"/>
        <v>224.01189299999714</v>
      </c>
    </row>
    <row r="55" spans="1:11" x14ac:dyDescent="0.25">
      <c r="A55" s="2" t="s">
        <v>585</v>
      </c>
      <c r="B55" s="2">
        <v>131100</v>
      </c>
      <c r="C55" s="17">
        <v>0</v>
      </c>
      <c r="D55" s="17">
        <v>0</v>
      </c>
      <c r="E55" s="18">
        <v>0</v>
      </c>
      <c r="F55" s="19">
        <f t="shared" si="6"/>
        <v>0</v>
      </c>
      <c r="G55" s="19">
        <f t="shared" si="7"/>
        <v>0</v>
      </c>
      <c r="H55" s="18">
        <f t="shared" si="8"/>
        <v>0</v>
      </c>
      <c r="I55" s="18">
        <f t="shared" si="9"/>
        <v>0</v>
      </c>
      <c r="J55" s="18">
        <f t="shared" si="9"/>
        <v>0</v>
      </c>
      <c r="K55" s="18">
        <f t="shared" si="10"/>
        <v>0</v>
      </c>
    </row>
    <row r="56" spans="1:11" x14ac:dyDescent="0.25">
      <c r="A56" s="2" t="s">
        <v>586</v>
      </c>
      <c r="B56" s="2">
        <v>131100</v>
      </c>
      <c r="C56" s="17">
        <v>0</v>
      </c>
      <c r="D56" s="17">
        <v>0</v>
      </c>
      <c r="E56" s="18">
        <v>0</v>
      </c>
      <c r="F56" s="19">
        <f t="shared" si="6"/>
        <v>0</v>
      </c>
      <c r="G56" s="19">
        <f t="shared" si="7"/>
        <v>0</v>
      </c>
      <c r="H56" s="18">
        <f t="shared" si="8"/>
        <v>0</v>
      </c>
      <c r="I56" s="18">
        <f t="shared" si="9"/>
        <v>0</v>
      </c>
      <c r="J56" s="18">
        <f t="shared" si="9"/>
        <v>0</v>
      </c>
      <c r="K56" s="18">
        <f t="shared" si="10"/>
        <v>0</v>
      </c>
    </row>
    <row r="57" spans="1:11" x14ac:dyDescent="0.25">
      <c r="A57" s="7" t="s">
        <v>46</v>
      </c>
      <c r="C57" s="17"/>
      <c r="D57" s="17"/>
      <c r="E57" s="20">
        <f>SUBTOTAL(9,E25:E56)</f>
        <v>484483203.88</v>
      </c>
      <c r="F57" s="20">
        <f t="shared" ref="F57:K57" si="11">SUBTOTAL(9,F25:F56)</f>
        <v>1407996.73416875</v>
      </c>
      <c r="G57" s="20">
        <f t="shared" si="11"/>
        <v>1417173.9167050831</v>
      </c>
      <c r="H57" s="20">
        <f t="shared" si="11"/>
        <v>9177.1825363332355</v>
      </c>
      <c r="I57" s="20">
        <f t="shared" si="11"/>
        <v>16895960.810025003</v>
      </c>
      <c r="J57" s="20">
        <f t="shared" si="11"/>
        <v>17006087.000461005</v>
      </c>
      <c r="K57" s="20">
        <f t="shared" si="11"/>
        <v>110126.19043599894</v>
      </c>
    </row>
    <row r="58" spans="1:11" x14ac:dyDescent="0.25">
      <c r="C58" s="17"/>
      <c r="D58" s="17"/>
      <c r="E58" s="18"/>
      <c r="F58" s="19"/>
      <c r="G58" s="19"/>
      <c r="H58" s="18"/>
      <c r="I58" s="18"/>
      <c r="J58" s="18"/>
      <c r="K58" s="18"/>
    </row>
    <row r="59" spans="1:11" x14ac:dyDescent="0.25">
      <c r="A59" s="7" t="s">
        <v>47</v>
      </c>
      <c r="C59" s="17"/>
      <c r="D59" s="17"/>
      <c r="E59" s="18"/>
      <c r="F59" s="19"/>
      <c r="G59" s="19"/>
      <c r="H59" s="18"/>
      <c r="I59" s="18"/>
      <c r="J59" s="18"/>
      <c r="K59" s="18"/>
    </row>
    <row r="60" spans="1:11" x14ac:dyDescent="0.25">
      <c r="A60" s="2" t="s">
        <v>587</v>
      </c>
      <c r="B60" s="2">
        <v>131200</v>
      </c>
      <c r="C60" s="17">
        <v>0</v>
      </c>
      <c r="D60" s="17">
        <v>0</v>
      </c>
      <c r="E60" s="18">
        <v>0</v>
      </c>
      <c r="F60" s="19">
        <f t="shared" ref="F60:F114" si="12">E60*C60/12</f>
        <v>0</v>
      </c>
      <c r="G60" s="19">
        <f t="shared" ref="G60:G114" si="13">+E60*D60/12</f>
        <v>0</v>
      </c>
      <c r="H60" s="18">
        <f t="shared" ref="H60:H114" si="14">+G60-F60</f>
        <v>0</v>
      </c>
      <c r="I60" s="18">
        <f t="shared" ref="I60:J91" si="15">+F60*12</f>
        <v>0</v>
      </c>
      <c r="J60" s="18">
        <f t="shared" si="15"/>
        <v>0</v>
      </c>
      <c r="K60" s="18">
        <f t="shared" ref="K60:K114" si="16">+J60-I60</f>
        <v>0</v>
      </c>
    </row>
    <row r="61" spans="1:11" x14ac:dyDescent="0.25">
      <c r="A61" s="2" t="s">
        <v>588</v>
      </c>
      <c r="B61" s="2">
        <v>131200</v>
      </c>
      <c r="C61" s="17">
        <v>0</v>
      </c>
      <c r="D61" s="17">
        <v>0</v>
      </c>
      <c r="E61" s="18">
        <v>0</v>
      </c>
      <c r="F61" s="19">
        <f t="shared" si="12"/>
        <v>0</v>
      </c>
      <c r="G61" s="19">
        <f t="shared" si="13"/>
        <v>0</v>
      </c>
      <c r="H61" s="18">
        <f t="shared" si="14"/>
        <v>0</v>
      </c>
      <c r="I61" s="18">
        <f t="shared" si="15"/>
        <v>0</v>
      </c>
      <c r="J61" s="18">
        <f t="shared" si="15"/>
        <v>0</v>
      </c>
      <c r="K61" s="18">
        <f t="shared" si="16"/>
        <v>0</v>
      </c>
    </row>
    <row r="62" spans="1:11" x14ac:dyDescent="0.25">
      <c r="A62" s="2" t="s">
        <v>589</v>
      </c>
      <c r="B62" s="2">
        <v>131200</v>
      </c>
      <c r="C62" s="17">
        <v>4.9599999999999998E-2</v>
      </c>
      <c r="D62" s="17">
        <f t="shared" ref="D62:D68" si="17">+C62</f>
        <v>4.9599999999999998E-2</v>
      </c>
      <c r="E62" s="18">
        <v>466286408.12</v>
      </c>
      <c r="F62" s="19">
        <f t="shared" si="12"/>
        <v>1927317.1535626666</v>
      </c>
      <c r="G62" s="19">
        <f t="shared" si="13"/>
        <v>1927317.1535626666</v>
      </c>
      <c r="H62" s="18">
        <f t="shared" si="14"/>
        <v>0</v>
      </c>
      <c r="I62" s="18">
        <f t="shared" si="15"/>
        <v>23127805.842751998</v>
      </c>
      <c r="J62" s="18">
        <f t="shared" si="15"/>
        <v>23127805.842751998</v>
      </c>
      <c r="K62" s="18">
        <f t="shared" si="16"/>
        <v>0</v>
      </c>
    </row>
    <row r="63" spans="1:11" x14ac:dyDescent="0.25">
      <c r="A63" s="2" t="s">
        <v>590</v>
      </c>
      <c r="B63" s="2">
        <v>131200</v>
      </c>
      <c r="C63" s="17">
        <v>4.9599999999999998E-2</v>
      </c>
      <c r="D63" s="17">
        <f t="shared" si="17"/>
        <v>4.9599999999999998E-2</v>
      </c>
      <c r="E63" s="18">
        <v>0</v>
      </c>
      <c r="F63" s="19">
        <f t="shared" si="12"/>
        <v>0</v>
      </c>
      <c r="G63" s="19">
        <f t="shared" si="13"/>
        <v>0</v>
      </c>
      <c r="H63" s="18">
        <f t="shared" si="14"/>
        <v>0</v>
      </c>
      <c r="I63" s="18">
        <f t="shared" si="15"/>
        <v>0</v>
      </c>
      <c r="J63" s="18">
        <f t="shared" si="15"/>
        <v>0</v>
      </c>
      <c r="K63" s="18">
        <f t="shared" si="16"/>
        <v>0</v>
      </c>
    </row>
    <row r="64" spans="1:11" x14ac:dyDescent="0.25">
      <c r="A64" s="2" t="s">
        <v>591</v>
      </c>
      <c r="B64" s="2">
        <v>131200</v>
      </c>
      <c r="C64" s="17">
        <v>4.9599999999999998E-2</v>
      </c>
      <c r="D64" s="17">
        <f t="shared" si="17"/>
        <v>4.9599999999999998E-2</v>
      </c>
      <c r="E64" s="18">
        <v>0</v>
      </c>
      <c r="F64" s="19">
        <f t="shared" si="12"/>
        <v>0</v>
      </c>
      <c r="G64" s="19">
        <f t="shared" si="13"/>
        <v>0</v>
      </c>
      <c r="H64" s="18">
        <f t="shared" si="14"/>
        <v>0</v>
      </c>
      <c r="I64" s="18">
        <f t="shared" si="15"/>
        <v>0</v>
      </c>
      <c r="J64" s="18">
        <f t="shared" si="15"/>
        <v>0</v>
      </c>
      <c r="K64" s="18">
        <f t="shared" si="16"/>
        <v>0</v>
      </c>
    </row>
    <row r="65" spans="1:11" x14ac:dyDescent="0.25">
      <c r="A65" s="2" t="s">
        <v>592</v>
      </c>
      <c r="B65" s="2">
        <v>131200</v>
      </c>
      <c r="C65" s="17">
        <v>4.9599999999999998E-2</v>
      </c>
      <c r="D65" s="17">
        <f t="shared" si="17"/>
        <v>4.9599999999999998E-2</v>
      </c>
      <c r="E65" s="18">
        <v>0</v>
      </c>
      <c r="F65" s="19">
        <f t="shared" si="12"/>
        <v>0</v>
      </c>
      <c r="G65" s="19">
        <f t="shared" si="13"/>
        <v>0</v>
      </c>
      <c r="H65" s="18">
        <f t="shared" si="14"/>
        <v>0</v>
      </c>
      <c r="I65" s="18">
        <f t="shared" si="15"/>
        <v>0</v>
      </c>
      <c r="J65" s="18">
        <f t="shared" si="15"/>
        <v>0</v>
      </c>
      <c r="K65" s="18">
        <f t="shared" si="16"/>
        <v>0</v>
      </c>
    </row>
    <row r="66" spans="1:11" x14ac:dyDescent="0.25">
      <c r="A66" s="2" t="s">
        <v>593</v>
      </c>
      <c r="B66" s="2">
        <v>131200</v>
      </c>
      <c r="C66" s="17">
        <v>4.9599999999999998E-2</v>
      </c>
      <c r="D66" s="17">
        <f t="shared" si="17"/>
        <v>4.9599999999999998E-2</v>
      </c>
      <c r="E66" s="18">
        <v>25341236.030000001</v>
      </c>
      <c r="F66" s="19">
        <f t="shared" si="12"/>
        <v>104743.77559066667</v>
      </c>
      <c r="G66" s="19">
        <f t="shared" si="13"/>
        <v>104743.77559066667</v>
      </c>
      <c r="H66" s="18">
        <f t="shared" si="14"/>
        <v>0</v>
      </c>
      <c r="I66" s="18">
        <f t="shared" si="15"/>
        <v>1256925.307088</v>
      </c>
      <c r="J66" s="18">
        <f t="shared" si="15"/>
        <v>1256925.307088</v>
      </c>
      <c r="K66" s="18">
        <f t="shared" si="16"/>
        <v>0</v>
      </c>
    </row>
    <row r="67" spans="1:11" x14ac:dyDescent="0.25">
      <c r="A67" s="2" t="s">
        <v>594</v>
      </c>
      <c r="B67" s="2">
        <v>131200</v>
      </c>
      <c r="C67" s="17">
        <v>4.9599999999999998E-2</v>
      </c>
      <c r="D67" s="17">
        <f t="shared" si="17"/>
        <v>4.9599999999999998E-2</v>
      </c>
      <c r="E67" s="18">
        <v>12680906.18</v>
      </c>
      <c r="F67" s="19">
        <f t="shared" si="12"/>
        <v>52414.412210666662</v>
      </c>
      <c r="G67" s="19">
        <f t="shared" si="13"/>
        <v>52414.412210666662</v>
      </c>
      <c r="H67" s="18">
        <f t="shared" si="14"/>
        <v>0</v>
      </c>
      <c r="I67" s="18">
        <f t="shared" si="15"/>
        <v>628972.94652799994</v>
      </c>
      <c r="J67" s="18">
        <f t="shared" si="15"/>
        <v>628972.94652799994</v>
      </c>
      <c r="K67" s="18">
        <f t="shared" si="16"/>
        <v>0</v>
      </c>
    </row>
    <row r="68" spans="1:11" x14ac:dyDescent="0.25">
      <c r="A68" s="2" t="s">
        <v>595</v>
      </c>
      <c r="B68" s="2">
        <v>131200</v>
      </c>
      <c r="C68" s="17">
        <v>4.6899999999999997E-2</v>
      </c>
      <c r="D68" s="17">
        <f t="shared" si="17"/>
        <v>4.6899999999999997E-2</v>
      </c>
      <c r="E68" s="18">
        <v>336117828.94999999</v>
      </c>
      <c r="F68" s="19">
        <f t="shared" si="12"/>
        <v>1313660.5148129165</v>
      </c>
      <c r="G68" s="19">
        <f t="shared" si="13"/>
        <v>1313660.5148129165</v>
      </c>
      <c r="H68" s="18">
        <f t="shared" si="14"/>
        <v>0</v>
      </c>
      <c r="I68" s="18">
        <f t="shared" si="15"/>
        <v>15763926.177754998</v>
      </c>
      <c r="J68" s="18">
        <f t="shared" si="15"/>
        <v>15763926.177754998</v>
      </c>
      <c r="K68" s="18">
        <f t="shared" si="16"/>
        <v>0</v>
      </c>
    </row>
    <row r="69" spans="1:11" x14ac:dyDescent="0.25">
      <c r="A69" s="2" t="s">
        <v>596</v>
      </c>
      <c r="B69" s="2">
        <v>131200</v>
      </c>
      <c r="C69" s="17">
        <v>5.5400000000000005E-2</v>
      </c>
      <c r="D69" s="17">
        <v>5.5800000000000002E-2</v>
      </c>
      <c r="E69" s="18">
        <v>393907132.88</v>
      </c>
      <c r="F69" s="19">
        <f t="shared" si="12"/>
        <v>1818537.9301293334</v>
      </c>
      <c r="G69" s="19">
        <f t="shared" si="13"/>
        <v>1831668.1678919999</v>
      </c>
      <c r="H69" s="18">
        <f t="shared" si="14"/>
        <v>13130.23776266654</v>
      </c>
      <c r="I69" s="18">
        <f t="shared" si="15"/>
        <v>21822455.161552001</v>
      </c>
      <c r="J69" s="18">
        <f t="shared" si="15"/>
        <v>21980018.014704</v>
      </c>
      <c r="K69" s="18">
        <f t="shared" si="16"/>
        <v>157562.85315199941</v>
      </c>
    </row>
    <row r="70" spans="1:11" x14ac:dyDescent="0.25">
      <c r="A70" s="2" t="s">
        <v>597</v>
      </c>
      <c r="B70" s="2">
        <v>131200</v>
      </c>
      <c r="C70" s="17">
        <v>5.5400000000000005E-2</v>
      </c>
      <c r="D70" s="17">
        <v>5.5800000000000002E-2</v>
      </c>
      <c r="E70" s="18">
        <v>0</v>
      </c>
      <c r="F70" s="19">
        <f t="shared" si="12"/>
        <v>0</v>
      </c>
      <c r="G70" s="19">
        <f t="shared" si="13"/>
        <v>0</v>
      </c>
      <c r="H70" s="18">
        <f t="shared" si="14"/>
        <v>0</v>
      </c>
      <c r="I70" s="18">
        <f t="shared" si="15"/>
        <v>0</v>
      </c>
      <c r="J70" s="18">
        <f t="shared" si="15"/>
        <v>0</v>
      </c>
      <c r="K70" s="18">
        <f t="shared" si="16"/>
        <v>0</v>
      </c>
    </row>
    <row r="71" spans="1:11" x14ac:dyDescent="0.25">
      <c r="A71" s="2" t="s">
        <v>598</v>
      </c>
      <c r="B71" s="2">
        <v>131200</v>
      </c>
      <c r="C71" s="17">
        <v>5.5400000000000005E-2</v>
      </c>
      <c r="D71" s="17">
        <v>5.5800000000000002E-2</v>
      </c>
      <c r="E71" s="18">
        <v>3454003.03</v>
      </c>
      <c r="F71" s="19">
        <f t="shared" si="12"/>
        <v>15945.980655166668</v>
      </c>
      <c r="G71" s="19">
        <f t="shared" si="13"/>
        <v>16061.114089499999</v>
      </c>
      <c r="H71" s="18">
        <f t="shared" si="14"/>
        <v>115.13343433333102</v>
      </c>
      <c r="I71" s="18">
        <f t="shared" si="15"/>
        <v>191351.76786200001</v>
      </c>
      <c r="J71" s="18">
        <f t="shared" si="15"/>
        <v>192733.36907399999</v>
      </c>
      <c r="K71" s="18">
        <f t="shared" si="16"/>
        <v>1381.6012119999796</v>
      </c>
    </row>
    <row r="72" spans="1:11" x14ac:dyDescent="0.25">
      <c r="A72" s="2" t="s">
        <v>599</v>
      </c>
      <c r="B72" s="2">
        <v>131200</v>
      </c>
      <c r="C72" s="17">
        <v>3.6199999999999996E-2</v>
      </c>
      <c r="D72" s="17">
        <v>3.6499999999999998E-2</v>
      </c>
      <c r="E72" s="18">
        <v>141866731.75</v>
      </c>
      <c r="F72" s="19">
        <f t="shared" si="12"/>
        <v>427964.64077916666</v>
      </c>
      <c r="G72" s="19">
        <f t="shared" si="13"/>
        <v>431511.30907291663</v>
      </c>
      <c r="H72" s="18">
        <f t="shared" si="14"/>
        <v>3546.6682937499718</v>
      </c>
      <c r="I72" s="18">
        <f t="shared" si="15"/>
        <v>5135575.6893499997</v>
      </c>
      <c r="J72" s="18">
        <f t="shared" si="15"/>
        <v>5178135.7088749995</v>
      </c>
      <c r="K72" s="18">
        <f t="shared" si="16"/>
        <v>42560.019524999894</v>
      </c>
    </row>
    <row r="73" spans="1:11" x14ac:dyDescent="0.25">
      <c r="A73" s="2" t="s">
        <v>600</v>
      </c>
      <c r="B73" s="2">
        <v>131200</v>
      </c>
      <c r="C73" s="17">
        <v>3.6199999999999996E-2</v>
      </c>
      <c r="D73" s="17">
        <v>3.6499999999999998E-2</v>
      </c>
      <c r="E73" s="18">
        <v>0</v>
      </c>
      <c r="F73" s="19">
        <f t="shared" si="12"/>
        <v>0</v>
      </c>
      <c r="G73" s="19">
        <f t="shared" si="13"/>
        <v>0</v>
      </c>
      <c r="H73" s="18">
        <f t="shared" si="14"/>
        <v>0</v>
      </c>
      <c r="I73" s="18">
        <f t="shared" si="15"/>
        <v>0</v>
      </c>
      <c r="J73" s="18">
        <f t="shared" si="15"/>
        <v>0</v>
      </c>
      <c r="K73" s="18">
        <f t="shared" si="16"/>
        <v>0</v>
      </c>
    </row>
    <row r="74" spans="1:11" x14ac:dyDescent="0.25">
      <c r="A74" s="2" t="s">
        <v>601</v>
      </c>
      <c r="B74" s="2">
        <v>131200</v>
      </c>
      <c r="C74" s="17">
        <v>5.2599999999999994E-2</v>
      </c>
      <c r="D74" s="17">
        <v>5.2999999999999999E-2</v>
      </c>
      <c r="E74" s="18">
        <v>283742807.60999995</v>
      </c>
      <c r="F74" s="19">
        <f t="shared" si="12"/>
        <v>1243739.3066904997</v>
      </c>
      <c r="G74" s="19">
        <f t="shared" si="13"/>
        <v>1253197.4002774998</v>
      </c>
      <c r="H74" s="18">
        <f t="shared" si="14"/>
        <v>9458.0935870001558</v>
      </c>
      <c r="I74" s="18">
        <f t="shared" si="15"/>
        <v>14924871.680285996</v>
      </c>
      <c r="J74" s="18">
        <f t="shared" si="15"/>
        <v>15038368.803329997</v>
      </c>
      <c r="K74" s="18">
        <f t="shared" si="16"/>
        <v>113497.12304400094</v>
      </c>
    </row>
    <row r="75" spans="1:11" x14ac:dyDescent="0.25">
      <c r="A75" s="2" t="s">
        <v>602</v>
      </c>
      <c r="B75" s="2">
        <v>131200</v>
      </c>
      <c r="C75" s="17">
        <v>5.2599999999999994E-2</v>
      </c>
      <c r="D75" s="17">
        <v>5.2999999999999999E-2</v>
      </c>
      <c r="E75" s="18">
        <v>0</v>
      </c>
      <c r="F75" s="19">
        <f t="shared" si="12"/>
        <v>0</v>
      </c>
      <c r="G75" s="19">
        <f t="shared" si="13"/>
        <v>0</v>
      </c>
      <c r="H75" s="18">
        <f t="shared" si="14"/>
        <v>0</v>
      </c>
      <c r="I75" s="18">
        <f t="shared" si="15"/>
        <v>0</v>
      </c>
      <c r="J75" s="18">
        <f t="shared" si="15"/>
        <v>0</v>
      </c>
      <c r="K75" s="18">
        <f t="shared" si="16"/>
        <v>0</v>
      </c>
    </row>
    <row r="76" spans="1:11" x14ac:dyDescent="0.25">
      <c r="A76" s="2" t="s">
        <v>603</v>
      </c>
      <c r="B76" s="2">
        <v>131200</v>
      </c>
      <c r="C76" s="17">
        <v>5.2599999999999994E-2</v>
      </c>
      <c r="D76" s="17">
        <v>5.2999999999999999E-2</v>
      </c>
      <c r="E76" s="18">
        <v>2857739.8</v>
      </c>
      <c r="F76" s="19">
        <f t="shared" si="12"/>
        <v>12526.426123333331</v>
      </c>
      <c r="G76" s="19">
        <f t="shared" si="13"/>
        <v>12621.684116666665</v>
      </c>
      <c r="H76" s="18">
        <f t="shared" si="14"/>
        <v>95.257993333334525</v>
      </c>
      <c r="I76" s="18">
        <f t="shared" si="15"/>
        <v>150317.11347999997</v>
      </c>
      <c r="J76" s="18">
        <f t="shared" si="15"/>
        <v>151460.20939999999</v>
      </c>
      <c r="K76" s="18">
        <f t="shared" si="16"/>
        <v>1143.0959200000216</v>
      </c>
    </row>
    <row r="77" spans="1:11" x14ac:dyDescent="0.25">
      <c r="A77" s="2" t="s">
        <v>604</v>
      </c>
      <c r="B77" s="2">
        <v>131200</v>
      </c>
      <c r="C77" s="17">
        <v>5.2599999999999994E-2</v>
      </c>
      <c r="D77" s="17">
        <v>5.2999999999999999E-2</v>
      </c>
      <c r="E77" s="18">
        <v>0</v>
      </c>
      <c r="F77" s="19">
        <f t="shared" si="12"/>
        <v>0</v>
      </c>
      <c r="G77" s="19">
        <f t="shared" si="13"/>
        <v>0</v>
      </c>
      <c r="H77" s="18">
        <f t="shared" si="14"/>
        <v>0</v>
      </c>
      <c r="I77" s="18">
        <f t="shared" si="15"/>
        <v>0</v>
      </c>
      <c r="J77" s="18">
        <f t="shared" si="15"/>
        <v>0</v>
      </c>
      <c r="K77" s="18">
        <f t="shared" si="16"/>
        <v>0</v>
      </c>
    </row>
    <row r="78" spans="1:11" x14ac:dyDescent="0.25">
      <c r="A78" s="2" t="s">
        <v>605</v>
      </c>
      <c r="B78" s="2">
        <v>131200</v>
      </c>
      <c r="C78" s="17">
        <v>8.4999999999999989E-3</v>
      </c>
      <c r="D78" s="17">
        <v>8.5000000000000006E-3</v>
      </c>
      <c r="E78" s="18">
        <v>72544745.230000004</v>
      </c>
      <c r="F78" s="19">
        <f t="shared" si="12"/>
        <v>51385.861204583336</v>
      </c>
      <c r="G78" s="19">
        <f t="shared" si="13"/>
        <v>51385.861204583343</v>
      </c>
      <c r="H78" s="18">
        <f t="shared" si="14"/>
        <v>0</v>
      </c>
      <c r="I78" s="18">
        <f t="shared" si="15"/>
        <v>616630.334455</v>
      </c>
      <c r="J78" s="18">
        <f t="shared" si="15"/>
        <v>616630.33445500012</v>
      </c>
      <c r="K78" s="18">
        <f t="shared" si="16"/>
        <v>0</v>
      </c>
    </row>
    <row r="79" spans="1:11" x14ac:dyDescent="0.25">
      <c r="A79" s="2" t="s">
        <v>606</v>
      </c>
      <c r="B79" s="2">
        <v>131200</v>
      </c>
      <c r="C79" s="17">
        <v>8.4999999999999989E-3</v>
      </c>
      <c r="D79" s="17">
        <v>8.5000000000000006E-3</v>
      </c>
      <c r="E79" s="18">
        <v>0</v>
      </c>
      <c r="F79" s="19">
        <f t="shared" si="12"/>
        <v>0</v>
      </c>
      <c r="G79" s="19">
        <f t="shared" si="13"/>
        <v>0</v>
      </c>
      <c r="H79" s="18">
        <f t="shared" si="14"/>
        <v>0</v>
      </c>
      <c r="I79" s="18">
        <f t="shared" si="15"/>
        <v>0</v>
      </c>
      <c r="J79" s="18">
        <f t="shared" si="15"/>
        <v>0</v>
      </c>
      <c r="K79" s="18">
        <f t="shared" si="16"/>
        <v>0</v>
      </c>
    </row>
    <row r="80" spans="1:11" x14ac:dyDescent="0.25">
      <c r="A80" s="2" t="s">
        <v>607</v>
      </c>
      <c r="B80" s="2">
        <v>131200</v>
      </c>
      <c r="C80" s="17">
        <v>3.7200000000000004E-2</v>
      </c>
      <c r="D80" s="17">
        <v>3.7600000000000001E-2</v>
      </c>
      <c r="E80" s="18">
        <v>458562687.42000008</v>
      </c>
      <c r="F80" s="19">
        <f t="shared" si="12"/>
        <v>1421544.3310020005</v>
      </c>
      <c r="G80" s="19">
        <f t="shared" si="13"/>
        <v>1436829.7539160002</v>
      </c>
      <c r="H80" s="18">
        <f t="shared" si="14"/>
        <v>15285.422913999762</v>
      </c>
      <c r="I80" s="18">
        <f t="shared" si="15"/>
        <v>17058531.972024005</v>
      </c>
      <c r="J80" s="18">
        <f t="shared" si="15"/>
        <v>17241957.046992004</v>
      </c>
      <c r="K80" s="18">
        <f t="shared" si="16"/>
        <v>183425.07496799901</v>
      </c>
    </row>
    <row r="81" spans="1:11" x14ac:dyDescent="0.25">
      <c r="A81" s="2" t="s">
        <v>608</v>
      </c>
      <c r="B81" s="2">
        <v>131200</v>
      </c>
      <c r="C81" s="17">
        <v>3.7200000000000004E-2</v>
      </c>
      <c r="D81" s="17">
        <v>3.7600000000000001E-2</v>
      </c>
      <c r="E81" s="18">
        <v>0</v>
      </c>
      <c r="F81" s="19">
        <f t="shared" si="12"/>
        <v>0</v>
      </c>
      <c r="G81" s="19">
        <f t="shared" si="13"/>
        <v>0</v>
      </c>
      <c r="H81" s="18">
        <f t="shared" si="14"/>
        <v>0</v>
      </c>
      <c r="I81" s="18">
        <f t="shared" si="15"/>
        <v>0</v>
      </c>
      <c r="J81" s="18">
        <f t="shared" si="15"/>
        <v>0</v>
      </c>
      <c r="K81" s="18">
        <f t="shared" si="16"/>
        <v>0</v>
      </c>
    </row>
    <row r="82" spans="1:11" x14ac:dyDescent="0.25">
      <c r="A82" s="2" t="s">
        <v>609</v>
      </c>
      <c r="B82" s="2">
        <v>131200</v>
      </c>
      <c r="C82" s="17">
        <v>3.7200000000000004E-2</v>
      </c>
      <c r="D82" s="17">
        <v>3.7600000000000001E-2</v>
      </c>
      <c r="E82" s="18">
        <v>0</v>
      </c>
      <c r="F82" s="19">
        <f t="shared" si="12"/>
        <v>0</v>
      </c>
      <c r="G82" s="19">
        <f t="shared" si="13"/>
        <v>0</v>
      </c>
      <c r="H82" s="18">
        <f t="shared" si="14"/>
        <v>0</v>
      </c>
      <c r="I82" s="18">
        <f t="shared" si="15"/>
        <v>0</v>
      </c>
      <c r="J82" s="18">
        <f t="shared" si="15"/>
        <v>0</v>
      </c>
      <c r="K82" s="18">
        <f t="shared" si="16"/>
        <v>0</v>
      </c>
    </row>
    <row r="83" spans="1:11" x14ac:dyDescent="0.25">
      <c r="A83" s="2" t="s">
        <v>610</v>
      </c>
      <c r="B83" s="2">
        <v>131200</v>
      </c>
      <c r="C83" s="17">
        <v>3.7200000000000004E-2</v>
      </c>
      <c r="D83" s="17">
        <v>3.7600000000000001E-2</v>
      </c>
      <c r="E83" s="18">
        <v>4409129.67</v>
      </c>
      <c r="F83" s="19">
        <f t="shared" si="12"/>
        <v>13668.301977000001</v>
      </c>
      <c r="G83" s="19">
        <f t="shared" si="13"/>
        <v>13815.272965999999</v>
      </c>
      <c r="H83" s="18">
        <f t="shared" si="14"/>
        <v>146.97098899999764</v>
      </c>
      <c r="I83" s="18">
        <f t="shared" si="15"/>
        <v>164019.623724</v>
      </c>
      <c r="J83" s="18">
        <f t="shared" si="15"/>
        <v>165783.27559199999</v>
      </c>
      <c r="K83" s="18">
        <f t="shared" si="16"/>
        <v>1763.6518679999863</v>
      </c>
    </row>
    <row r="84" spans="1:11" x14ac:dyDescent="0.25">
      <c r="A84" s="2" t="s">
        <v>611</v>
      </c>
      <c r="B84" s="2">
        <v>131200</v>
      </c>
      <c r="C84" s="17">
        <v>5.0900000000000001E-2</v>
      </c>
      <c r="D84" s="17">
        <v>5.1299999999999998E-2</v>
      </c>
      <c r="E84" s="18">
        <v>799559380.76999974</v>
      </c>
      <c r="F84" s="19">
        <f t="shared" si="12"/>
        <v>3391464.3734327494</v>
      </c>
      <c r="G84" s="19">
        <f t="shared" si="13"/>
        <v>3418116.3527917489</v>
      </c>
      <c r="H84" s="18">
        <f t="shared" si="14"/>
        <v>26651.979358999524</v>
      </c>
      <c r="I84" s="18">
        <f t="shared" si="15"/>
        <v>40697572.481192991</v>
      </c>
      <c r="J84" s="18">
        <f t="shared" si="15"/>
        <v>41017396.233500987</v>
      </c>
      <c r="K84" s="18">
        <f t="shared" si="16"/>
        <v>319823.75230799615</v>
      </c>
    </row>
    <row r="85" spans="1:11" x14ac:dyDescent="0.25">
      <c r="A85" s="2" t="s">
        <v>612</v>
      </c>
      <c r="B85" s="2">
        <v>131200</v>
      </c>
      <c r="C85" s="17">
        <v>5.0900000000000001E-2</v>
      </c>
      <c r="D85" s="17">
        <v>5.1299999999999998E-2</v>
      </c>
      <c r="E85" s="18">
        <v>0</v>
      </c>
      <c r="F85" s="19">
        <f t="shared" si="12"/>
        <v>0</v>
      </c>
      <c r="G85" s="19">
        <f t="shared" si="13"/>
        <v>0</v>
      </c>
      <c r="H85" s="18">
        <f t="shared" si="14"/>
        <v>0</v>
      </c>
      <c r="I85" s="18">
        <f t="shared" si="15"/>
        <v>0</v>
      </c>
      <c r="J85" s="18">
        <f t="shared" si="15"/>
        <v>0</v>
      </c>
      <c r="K85" s="18">
        <f t="shared" si="16"/>
        <v>0</v>
      </c>
    </row>
    <row r="86" spans="1:11" x14ac:dyDescent="0.25">
      <c r="A86" s="2" t="s">
        <v>613</v>
      </c>
      <c r="B86" s="2">
        <v>131200</v>
      </c>
      <c r="C86" s="17">
        <v>5.0900000000000001E-2</v>
      </c>
      <c r="D86" s="17">
        <v>5.1299999999999998E-2</v>
      </c>
      <c r="E86" s="18">
        <v>0</v>
      </c>
      <c r="F86" s="19">
        <f t="shared" si="12"/>
        <v>0</v>
      </c>
      <c r="G86" s="19">
        <f t="shared" si="13"/>
        <v>0</v>
      </c>
      <c r="H86" s="18">
        <f t="shared" si="14"/>
        <v>0</v>
      </c>
      <c r="I86" s="18">
        <f t="shared" si="15"/>
        <v>0</v>
      </c>
      <c r="J86" s="18">
        <f t="shared" si="15"/>
        <v>0</v>
      </c>
      <c r="K86" s="18">
        <f t="shared" si="16"/>
        <v>0</v>
      </c>
    </row>
    <row r="87" spans="1:11" x14ac:dyDescent="0.25">
      <c r="A87" s="2" t="s">
        <v>614</v>
      </c>
      <c r="B87" s="2">
        <v>131200</v>
      </c>
      <c r="C87" s="17">
        <v>5.0900000000000001E-2</v>
      </c>
      <c r="D87" s="17">
        <v>5.1299999999999998E-2</v>
      </c>
      <c r="E87" s="18">
        <v>0</v>
      </c>
      <c r="F87" s="19">
        <f t="shared" si="12"/>
        <v>0</v>
      </c>
      <c r="G87" s="19">
        <f t="shared" si="13"/>
        <v>0</v>
      </c>
      <c r="H87" s="18">
        <f t="shared" si="14"/>
        <v>0</v>
      </c>
      <c r="I87" s="18">
        <f t="shared" si="15"/>
        <v>0</v>
      </c>
      <c r="J87" s="18">
        <f t="shared" si="15"/>
        <v>0</v>
      </c>
      <c r="K87" s="18">
        <f t="shared" si="16"/>
        <v>0</v>
      </c>
    </row>
    <row r="88" spans="1:11" x14ac:dyDescent="0.25">
      <c r="A88" s="2" t="s">
        <v>615</v>
      </c>
      <c r="B88" s="2">
        <v>131200</v>
      </c>
      <c r="C88" s="17">
        <v>5.0900000000000001E-2</v>
      </c>
      <c r="D88" s="17">
        <v>5.1299999999999998E-2</v>
      </c>
      <c r="E88" s="18">
        <v>111393330.2</v>
      </c>
      <c r="F88" s="19">
        <f t="shared" si="12"/>
        <v>472493.37559833337</v>
      </c>
      <c r="G88" s="19">
        <f t="shared" si="13"/>
        <v>476206.48660499998</v>
      </c>
      <c r="H88" s="18">
        <f t="shared" si="14"/>
        <v>3713.1110066666151</v>
      </c>
      <c r="I88" s="18">
        <f t="shared" si="15"/>
        <v>5669920.5071800007</v>
      </c>
      <c r="J88" s="18">
        <f t="shared" si="15"/>
        <v>5714477.8392599998</v>
      </c>
      <c r="K88" s="18">
        <f t="shared" si="16"/>
        <v>44557.332079999149</v>
      </c>
    </row>
    <row r="89" spans="1:11" x14ac:dyDescent="0.25">
      <c r="A89" s="2" t="s">
        <v>616</v>
      </c>
      <c r="B89" s="2">
        <v>131200</v>
      </c>
      <c r="C89" s="17">
        <v>5.0900000000000001E-2</v>
      </c>
      <c r="D89" s="17">
        <v>5.1299999999999998E-2</v>
      </c>
      <c r="E89" s="18">
        <v>58132364.420000002</v>
      </c>
      <c r="F89" s="19">
        <f t="shared" si="12"/>
        <v>246578.11241483336</v>
      </c>
      <c r="G89" s="19">
        <f t="shared" si="13"/>
        <v>248515.8578955</v>
      </c>
      <c r="H89" s="18">
        <f t="shared" si="14"/>
        <v>1937.7454806666356</v>
      </c>
      <c r="I89" s="18">
        <f t="shared" si="15"/>
        <v>2958937.3489780002</v>
      </c>
      <c r="J89" s="18">
        <f t="shared" si="15"/>
        <v>2982190.2947459999</v>
      </c>
      <c r="K89" s="18">
        <f t="shared" si="16"/>
        <v>23252.945767999627</v>
      </c>
    </row>
    <row r="90" spans="1:11" x14ac:dyDescent="0.25">
      <c r="A90" s="2" t="s">
        <v>617</v>
      </c>
      <c r="B90" s="2">
        <v>131200</v>
      </c>
      <c r="C90" s="17">
        <v>5.0900000000000001E-2</v>
      </c>
      <c r="D90" s="17">
        <v>5.1299999999999998E-2</v>
      </c>
      <c r="E90" s="18">
        <v>0</v>
      </c>
      <c r="F90" s="19">
        <f t="shared" si="12"/>
        <v>0</v>
      </c>
      <c r="G90" s="19">
        <f t="shared" si="13"/>
        <v>0</v>
      </c>
      <c r="H90" s="18">
        <f t="shared" si="14"/>
        <v>0</v>
      </c>
      <c r="I90" s="18">
        <f t="shared" si="15"/>
        <v>0</v>
      </c>
      <c r="J90" s="18">
        <f t="shared" si="15"/>
        <v>0</v>
      </c>
      <c r="K90" s="18">
        <f t="shared" si="16"/>
        <v>0</v>
      </c>
    </row>
    <row r="91" spans="1:11" x14ac:dyDescent="0.25">
      <c r="A91" s="2" t="s">
        <v>618</v>
      </c>
      <c r="B91" s="2">
        <v>131200</v>
      </c>
      <c r="C91" s="17">
        <v>5.0900000000000001E-2</v>
      </c>
      <c r="D91" s="17">
        <v>5.1299999999999998E-2</v>
      </c>
      <c r="E91" s="18">
        <v>7327465.79</v>
      </c>
      <c r="F91" s="19">
        <f t="shared" si="12"/>
        <v>31080.667392583335</v>
      </c>
      <c r="G91" s="19">
        <f t="shared" si="13"/>
        <v>31324.916252249997</v>
      </c>
      <c r="H91" s="18">
        <f t="shared" si="14"/>
        <v>244.24885966666261</v>
      </c>
      <c r="I91" s="18">
        <f t="shared" si="15"/>
        <v>372968.00871100003</v>
      </c>
      <c r="J91" s="18">
        <f t="shared" si="15"/>
        <v>375898.99502699997</v>
      </c>
      <c r="K91" s="18">
        <f t="shared" si="16"/>
        <v>2930.9863159999368</v>
      </c>
    </row>
    <row r="92" spans="1:11" x14ac:dyDescent="0.25">
      <c r="A92" s="2" t="s">
        <v>619</v>
      </c>
      <c r="B92" s="2">
        <v>131200</v>
      </c>
      <c r="C92" s="17">
        <v>5.0900000000000001E-2</v>
      </c>
      <c r="D92" s="17">
        <v>5.1299999999999998E-2</v>
      </c>
      <c r="E92" s="18">
        <v>49809986.159999996</v>
      </c>
      <c r="F92" s="19">
        <f t="shared" si="12"/>
        <v>211277.35796199998</v>
      </c>
      <c r="G92" s="19">
        <f t="shared" si="13"/>
        <v>212937.69083399998</v>
      </c>
      <c r="H92" s="18">
        <f t="shared" si="14"/>
        <v>1660.332871999999</v>
      </c>
      <c r="I92" s="18">
        <f t="shared" ref="I92:J114" si="18">+F92*12</f>
        <v>2535328.2955439999</v>
      </c>
      <c r="J92" s="18">
        <f t="shared" si="18"/>
        <v>2555252.2900079996</v>
      </c>
      <c r="K92" s="18">
        <f t="shared" si="16"/>
        <v>19923.994463999756</v>
      </c>
    </row>
    <row r="93" spans="1:11" x14ac:dyDescent="0.25">
      <c r="A93" s="2" t="s">
        <v>620</v>
      </c>
      <c r="B93" s="2">
        <v>131200</v>
      </c>
      <c r="C93" s="17">
        <v>5.0900000000000001E-2</v>
      </c>
      <c r="D93" s="17">
        <v>5.1299999999999998E-2</v>
      </c>
      <c r="E93" s="18">
        <v>1881669.39</v>
      </c>
      <c r="F93" s="19">
        <f t="shared" si="12"/>
        <v>7981.4143292500003</v>
      </c>
      <c r="G93" s="19">
        <f t="shared" si="13"/>
        <v>8044.1366422499996</v>
      </c>
      <c r="H93" s="18">
        <f t="shared" si="14"/>
        <v>62.722312999999303</v>
      </c>
      <c r="I93" s="18">
        <f t="shared" si="18"/>
        <v>95776.971951</v>
      </c>
      <c r="J93" s="18">
        <f t="shared" si="18"/>
        <v>96529.639706999995</v>
      </c>
      <c r="K93" s="18">
        <f t="shared" si="16"/>
        <v>752.66775599999528</v>
      </c>
    </row>
    <row r="94" spans="1:11" x14ac:dyDescent="0.25">
      <c r="A94" s="2" t="s">
        <v>621</v>
      </c>
      <c r="B94" s="2">
        <v>131200</v>
      </c>
      <c r="C94" s="17">
        <v>3.6799999999999999E-2</v>
      </c>
      <c r="D94" s="17">
        <v>3.7199999999999997E-2</v>
      </c>
      <c r="E94" s="18">
        <v>120613226.44000001</v>
      </c>
      <c r="F94" s="19">
        <f t="shared" si="12"/>
        <v>369880.56108266668</v>
      </c>
      <c r="G94" s="19">
        <f t="shared" si="13"/>
        <v>373901.001964</v>
      </c>
      <c r="H94" s="18">
        <f t="shared" si="14"/>
        <v>4020.4408813333139</v>
      </c>
      <c r="I94" s="18">
        <f t="shared" si="18"/>
        <v>4438566.7329919999</v>
      </c>
      <c r="J94" s="18">
        <f t="shared" si="18"/>
        <v>4486812.0235679997</v>
      </c>
      <c r="K94" s="18">
        <f t="shared" si="16"/>
        <v>48245.290575999767</v>
      </c>
    </row>
    <row r="95" spans="1:11" x14ac:dyDescent="0.25">
      <c r="A95" s="2" t="s">
        <v>622</v>
      </c>
      <c r="B95" s="2">
        <v>131200</v>
      </c>
      <c r="C95" s="17">
        <v>3.6799999999999999E-2</v>
      </c>
      <c r="D95" s="17">
        <v>3.7199999999999997E-2</v>
      </c>
      <c r="E95" s="18">
        <v>0</v>
      </c>
      <c r="F95" s="19">
        <f t="shared" si="12"/>
        <v>0</v>
      </c>
      <c r="G95" s="19">
        <f t="shared" si="13"/>
        <v>0</v>
      </c>
      <c r="H95" s="18">
        <f t="shared" si="14"/>
        <v>0</v>
      </c>
      <c r="I95" s="18">
        <f t="shared" si="18"/>
        <v>0</v>
      </c>
      <c r="J95" s="18">
        <f t="shared" si="18"/>
        <v>0</v>
      </c>
      <c r="K95" s="18">
        <f t="shared" si="16"/>
        <v>0</v>
      </c>
    </row>
    <row r="96" spans="1:11" x14ac:dyDescent="0.25">
      <c r="A96" s="2" t="s">
        <v>623</v>
      </c>
      <c r="B96" s="2">
        <v>131200</v>
      </c>
      <c r="C96" s="17">
        <v>3.4499999999999996E-2</v>
      </c>
      <c r="D96" s="17">
        <v>3.4799999999999998E-2</v>
      </c>
      <c r="E96" s="18">
        <v>256159494.65000004</v>
      </c>
      <c r="F96" s="19">
        <f t="shared" si="12"/>
        <v>736458.54711875005</v>
      </c>
      <c r="G96" s="19">
        <f t="shared" si="13"/>
        <v>742862.53448500007</v>
      </c>
      <c r="H96" s="18">
        <f t="shared" si="14"/>
        <v>6403.9873662500177</v>
      </c>
      <c r="I96" s="18">
        <f t="shared" si="18"/>
        <v>8837502.5654250011</v>
      </c>
      <c r="J96" s="18">
        <f t="shared" si="18"/>
        <v>8914350.4138200004</v>
      </c>
      <c r="K96" s="18">
        <f t="shared" si="16"/>
        <v>76847.848394999281</v>
      </c>
    </row>
    <row r="97" spans="1:11" x14ac:dyDescent="0.25">
      <c r="A97" s="2" t="s">
        <v>624</v>
      </c>
      <c r="B97" s="2">
        <v>131200</v>
      </c>
      <c r="C97" s="17">
        <v>3.4499999999999996E-2</v>
      </c>
      <c r="D97" s="17">
        <v>3.4799999999999998E-2</v>
      </c>
      <c r="E97" s="18">
        <v>0</v>
      </c>
      <c r="F97" s="19">
        <f t="shared" si="12"/>
        <v>0</v>
      </c>
      <c r="G97" s="19">
        <f t="shared" si="13"/>
        <v>0</v>
      </c>
      <c r="H97" s="18">
        <f t="shared" si="14"/>
        <v>0</v>
      </c>
      <c r="I97" s="18">
        <f t="shared" si="18"/>
        <v>0</v>
      </c>
      <c r="J97" s="18">
        <f t="shared" si="18"/>
        <v>0</v>
      </c>
      <c r="K97" s="18">
        <f t="shared" si="16"/>
        <v>0</v>
      </c>
    </row>
    <row r="98" spans="1:11" x14ac:dyDescent="0.25">
      <c r="A98" s="2" t="s">
        <v>625</v>
      </c>
      <c r="B98" s="2">
        <v>131200</v>
      </c>
      <c r="C98" s="17">
        <v>0</v>
      </c>
      <c r="D98" s="17">
        <v>0</v>
      </c>
      <c r="E98" s="18">
        <v>0</v>
      </c>
      <c r="F98" s="19">
        <f t="shared" si="12"/>
        <v>0</v>
      </c>
      <c r="G98" s="19">
        <f t="shared" si="13"/>
        <v>0</v>
      </c>
      <c r="H98" s="18">
        <f t="shared" si="14"/>
        <v>0</v>
      </c>
      <c r="I98" s="18">
        <f t="shared" si="18"/>
        <v>0</v>
      </c>
      <c r="J98" s="18">
        <f t="shared" si="18"/>
        <v>0</v>
      </c>
      <c r="K98" s="18">
        <f t="shared" si="16"/>
        <v>0</v>
      </c>
    </row>
    <row r="99" spans="1:11" x14ac:dyDescent="0.25">
      <c r="A99" s="2" t="s">
        <v>626</v>
      </c>
      <c r="B99" s="2">
        <v>131200</v>
      </c>
      <c r="C99" s="17">
        <v>0</v>
      </c>
      <c r="D99" s="17">
        <v>0</v>
      </c>
      <c r="E99" s="18">
        <v>0</v>
      </c>
      <c r="F99" s="19">
        <f t="shared" si="12"/>
        <v>0</v>
      </c>
      <c r="G99" s="19">
        <f t="shared" si="13"/>
        <v>0</v>
      </c>
      <c r="H99" s="18">
        <f t="shared" si="14"/>
        <v>0</v>
      </c>
      <c r="I99" s="18">
        <f t="shared" si="18"/>
        <v>0</v>
      </c>
      <c r="J99" s="18">
        <f t="shared" si="18"/>
        <v>0</v>
      </c>
      <c r="K99" s="18">
        <f t="shared" si="16"/>
        <v>0</v>
      </c>
    </row>
    <row r="100" spans="1:11" x14ac:dyDescent="0.25">
      <c r="A100" s="2" t="s">
        <v>627</v>
      </c>
      <c r="B100" s="2">
        <v>131200</v>
      </c>
      <c r="C100" s="17">
        <v>0</v>
      </c>
      <c r="D100" s="17">
        <v>0</v>
      </c>
      <c r="E100" s="18">
        <v>0</v>
      </c>
      <c r="F100" s="19">
        <f t="shared" si="12"/>
        <v>0</v>
      </c>
      <c r="G100" s="19">
        <f t="shared" si="13"/>
        <v>0</v>
      </c>
      <c r="H100" s="18">
        <f t="shared" si="14"/>
        <v>0</v>
      </c>
      <c r="I100" s="18">
        <f t="shared" si="18"/>
        <v>0</v>
      </c>
      <c r="J100" s="18">
        <f t="shared" si="18"/>
        <v>0</v>
      </c>
      <c r="K100" s="18">
        <f t="shared" si="16"/>
        <v>0</v>
      </c>
    </row>
    <row r="101" spans="1:11" x14ac:dyDescent="0.25">
      <c r="A101" s="2" t="s">
        <v>628</v>
      </c>
      <c r="B101" s="2">
        <v>131200</v>
      </c>
      <c r="C101" s="17">
        <v>0</v>
      </c>
      <c r="D101" s="17">
        <v>0</v>
      </c>
      <c r="E101" s="18">
        <v>0</v>
      </c>
      <c r="F101" s="19">
        <f t="shared" si="12"/>
        <v>0</v>
      </c>
      <c r="G101" s="19">
        <f t="shared" si="13"/>
        <v>0</v>
      </c>
      <c r="H101" s="18">
        <f t="shared" si="14"/>
        <v>0</v>
      </c>
      <c r="I101" s="18">
        <f t="shared" si="18"/>
        <v>0</v>
      </c>
      <c r="J101" s="18">
        <f t="shared" si="18"/>
        <v>0</v>
      </c>
      <c r="K101" s="18">
        <f t="shared" si="16"/>
        <v>0</v>
      </c>
    </row>
    <row r="102" spans="1:11" x14ac:dyDescent="0.25">
      <c r="A102" s="2" t="s">
        <v>629</v>
      </c>
      <c r="B102" s="2">
        <v>131200</v>
      </c>
      <c r="C102" s="17">
        <v>2.3099999999999999E-2</v>
      </c>
      <c r="D102" s="17">
        <v>2.4E-2</v>
      </c>
      <c r="E102" s="18">
        <v>560940930.6500001</v>
      </c>
      <c r="F102" s="19">
        <f t="shared" si="12"/>
        <v>1079811.2915012501</v>
      </c>
      <c r="G102" s="19">
        <f t="shared" si="13"/>
        <v>1121881.8613000002</v>
      </c>
      <c r="H102" s="18">
        <f t="shared" si="14"/>
        <v>42070.569798750104</v>
      </c>
      <c r="I102" s="18">
        <f t="shared" si="18"/>
        <v>12957735.498015001</v>
      </c>
      <c r="J102" s="18">
        <f t="shared" si="18"/>
        <v>13462582.335600004</v>
      </c>
      <c r="K102" s="18">
        <f t="shared" si="16"/>
        <v>504846.83758500218</v>
      </c>
    </row>
    <row r="103" spans="1:11" x14ac:dyDescent="0.25">
      <c r="A103" s="2" t="s">
        <v>630</v>
      </c>
      <c r="B103" s="2">
        <v>131200</v>
      </c>
      <c r="C103" s="17">
        <v>2.3099999999999999E-2</v>
      </c>
      <c r="D103" s="17">
        <v>2.4E-2</v>
      </c>
      <c r="E103" s="18">
        <v>0</v>
      </c>
      <c r="F103" s="19">
        <f t="shared" si="12"/>
        <v>0</v>
      </c>
      <c r="G103" s="19">
        <f t="shared" si="13"/>
        <v>0</v>
      </c>
      <c r="H103" s="18">
        <f t="shared" si="14"/>
        <v>0</v>
      </c>
      <c r="I103" s="18">
        <f t="shared" si="18"/>
        <v>0</v>
      </c>
      <c r="J103" s="18">
        <f t="shared" si="18"/>
        <v>0</v>
      </c>
      <c r="K103" s="18">
        <f t="shared" si="16"/>
        <v>0</v>
      </c>
    </row>
    <row r="104" spans="1:11" x14ac:dyDescent="0.25">
      <c r="A104" s="2" t="s">
        <v>631</v>
      </c>
      <c r="B104" s="2">
        <v>131200</v>
      </c>
      <c r="C104" s="17">
        <v>2.3099999999999999E-2</v>
      </c>
      <c r="D104" s="17">
        <v>2.4E-2</v>
      </c>
      <c r="E104" s="18">
        <v>39431864.760000005</v>
      </c>
      <c r="F104" s="19">
        <f t="shared" si="12"/>
        <v>75906.339663000006</v>
      </c>
      <c r="G104" s="19">
        <f t="shared" si="13"/>
        <v>78863.729520000008</v>
      </c>
      <c r="H104" s="18">
        <f t="shared" si="14"/>
        <v>2957.3898570000019</v>
      </c>
      <c r="I104" s="18">
        <f t="shared" si="18"/>
        <v>910876.07595600002</v>
      </c>
      <c r="J104" s="18">
        <f t="shared" si="18"/>
        <v>946364.75424000015</v>
      </c>
      <c r="K104" s="18">
        <f t="shared" si="16"/>
        <v>35488.67828400014</v>
      </c>
    </row>
    <row r="105" spans="1:11" x14ac:dyDescent="0.25">
      <c r="A105" s="2" t="s">
        <v>632</v>
      </c>
      <c r="B105" s="2">
        <v>131200</v>
      </c>
      <c r="C105" s="17">
        <v>2.3099999999999999E-2</v>
      </c>
      <c r="D105" s="17">
        <v>2.4E-2</v>
      </c>
      <c r="E105" s="18">
        <v>2838006.98</v>
      </c>
      <c r="F105" s="19">
        <f t="shared" si="12"/>
        <v>5463.1634365</v>
      </c>
      <c r="G105" s="19">
        <f t="shared" si="13"/>
        <v>5676.0139600000002</v>
      </c>
      <c r="H105" s="18">
        <f t="shared" si="14"/>
        <v>212.85052350000024</v>
      </c>
      <c r="I105" s="18">
        <f t="shared" si="18"/>
        <v>65557.961238000004</v>
      </c>
      <c r="J105" s="18">
        <f t="shared" si="18"/>
        <v>68112.167520000003</v>
      </c>
      <c r="K105" s="18">
        <f t="shared" si="16"/>
        <v>2554.2062819999992</v>
      </c>
    </row>
    <row r="106" spans="1:11" x14ac:dyDescent="0.25">
      <c r="A106" s="2" t="s">
        <v>633</v>
      </c>
      <c r="B106" s="2">
        <v>131200</v>
      </c>
      <c r="C106" s="17">
        <v>2.3099999999999999E-2</v>
      </c>
      <c r="D106" s="17">
        <v>2.4E-2</v>
      </c>
      <c r="E106" s="18">
        <v>42224122.259999998</v>
      </c>
      <c r="F106" s="19">
        <f t="shared" si="12"/>
        <v>81281.435350499989</v>
      </c>
      <c r="G106" s="19">
        <f t="shared" si="13"/>
        <v>84448.244519999993</v>
      </c>
      <c r="H106" s="18">
        <f t="shared" si="14"/>
        <v>3166.8091695000039</v>
      </c>
      <c r="I106" s="18">
        <f t="shared" si="18"/>
        <v>975377.22420599987</v>
      </c>
      <c r="J106" s="18">
        <f t="shared" si="18"/>
        <v>1013378.9342399999</v>
      </c>
      <c r="K106" s="18">
        <f t="shared" si="16"/>
        <v>38001.710033999989</v>
      </c>
    </row>
    <row r="107" spans="1:11" x14ac:dyDescent="0.25">
      <c r="A107" s="2" t="s">
        <v>634</v>
      </c>
      <c r="B107" s="2">
        <v>131200</v>
      </c>
      <c r="C107" s="17">
        <v>2.3099999999999999E-2</v>
      </c>
      <c r="D107" s="17">
        <v>2.4E-2</v>
      </c>
      <c r="E107" s="18">
        <v>24189203.579999998</v>
      </c>
      <c r="F107" s="19">
        <f t="shared" si="12"/>
        <v>46564.216891499993</v>
      </c>
      <c r="G107" s="19">
        <f t="shared" si="13"/>
        <v>48378.407159999995</v>
      </c>
      <c r="H107" s="18">
        <f t="shared" si="14"/>
        <v>1814.1902685000023</v>
      </c>
      <c r="I107" s="18">
        <f t="shared" si="18"/>
        <v>558770.60269799992</v>
      </c>
      <c r="J107" s="18">
        <f t="shared" si="18"/>
        <v>580540.88591999991</v>
      </c>
      <c r="K107" s="18">
        <f t="shared" si="16"/>
        <v>21770.283221999998</v>
      </c>
    </row>
    <row r="108" spans="1:11" x14ac:dyDescent="0.25">
      <c r="A108" s="2" t="s">
        <v>635</v>
      </c>
      <c r="B108" s="2">
        <v>131200</v>
      </c>
      <c r="C108" s="17">
        <v>2.3099999999999999E-2</v>
      </c>
      <c r="D108" s="17">
        <v>2.4E-2</v>
      </c>
      <c r="E108" s="18">
        <v>13550483.5</v>
      </c>
      <c r="F108" s="19">
        <f t="shared" si="12"/>
        <v>26084.680737499995</v>
      </c>
      <c r="G108" s="19">
        <f t="shared" si="13"/>
        <v>27100.967000000001</v>
      </c>
      <c r="H108" s="18">
        <f t="shared" si="14"/>
        <v>1016.2862625000053</v>
      </c>
      <c r="I108" s="18">
        <f t="shared" si="18"/>
        <v>313016.16884999996</v>
      </c>
      <c r="J108" s="18">
        <f t="shared" si="18"/>
        <v>325211.60399999999</v>
      </c>
      <c r="K108" s="18">
        <f t="shared" si="16"/>
        <v>12195.435150000034</v>
      </c>
    </row>
    <row r="109" spans="1:11" x14ac:dyDescent="0.25">
      <c r="A109" s="2" t="s">
        <v>636</v>
      </c>
      <c r="B109" s="2">
        <v>131200</v>
      </c>
      <c r="C109" s="17">
        <v>2.3099999999999999E-2</v>
      </c>
      <c r="D109" s="17">
        <v>2.4E-2</v>
      </c>
      <c r="E109" s="18">
        <v>50382774.93</v>
      </c>
      <c r="F109" s="19">
        <f t="shared" si="12"/>
        <v>96986.841740249991</v>
      </c>
      <c r="G109" s="19">
        <f t="shared" si="13"/>
        <v>100765.54986000001</v>
      </c>
      <c r="H109" s="18">
        <f t="shared" si="14"/>
        <v>3778.7081197500229</v>
      </c>
      <c r="I109" s="18">
        <f t="shared" si="18"/>
        <v>1163842.1008829998</v>
      </c>
      <c r="J109" s="18">
        <f t="shared" si="18"/>
        <v>1209186.5983200001</v>
      </c>
      <c r="K109" s="18">
        <f t="shared" si="16"/>
        <v>45344.497437000275</v>
      </c>
    </row>
    <row r="110" spans="1:11" x14ac:dyDescent="0.25">
      <c r="A110" s="2" t="s">
        <v>637</v>
      </c>
      <c r="B110" s="2">
        <v>131200</v>
      </c>
      <c r="C110" s="17">
        <v>2.3099999999999999E-2</v>
      </c>
      <c r="D110" s="17">
        <v>2.4E-2</v>
      </c>
      <c r="E110" s="18">
        <v>30538.42</v>
      </c>
      <c r="F110" s="19">
        <f t="shared" si="12"/>
        <v>58.786458499999988</v>
      </c>
      <c r="G110" s="19">
        <f t="shared" si="13"/>
        <v>61.076839999999997</v>
      </c>
      <c r="H110" s="18">
        <f t="shared" si="14"/>
        <v>2.2903815000000094</v>
      </c>
      <c r="I110" s="18">
        <f t="shared" si="18"/>
        <v>705.43750199999988</v>
      </c>
      <c r="J110" s="18">
        <f t="shared" si="18"/>
        <v>732.92207999999994</v>
      </c>
      <c r="K110" s="18">
        <f t="shared" si="16"/>
        <v>27.484578000000056</v>
      </c>
    </row>
    <row r="111" spans="1:11" x14ac:dyDescent="0.25">
      <c r="A111" s="2" t="s">
        <v>638</v>
      </c>
      <c r="B111" s="2">
        <v>131200</v>
      </c>
      <c r="C111" s="17">
        <v>2.3099999999999999E-2</v>
      </c>
      <c r="D111" s="17">
        <v>2.4E-2</v>
      </c>
      <c r="E111" s="18">
        <v>210521.85</v>
      </c>
      <c r="F111" s="19">
        <f t="shared" si="12"/>
        <v>405.25456124999999</v>
      </c>
      <c r="G111" s="19">
        <f t="shared" si="13"/>
        <v>421.0437</v>
      </c>
      <c r="H111" s="18">
        <f t="shared" si="14"/>
        <v>15.789138750000006</v>
      </c>
      <c r="I111" s="18">
        <f t="shared" si="18"/>
        <v>4863.0547349999997</v>
      </c>
      <c r="J111" s="18">
        <f t="shared" si="18"/>
        <v>5052.5244000000002</v>
      </c>
      <c r="K111" s="18">
        <f t="shared" si="16"/>
        <v>189.46966500000053</v>
      </c>
    </row>
    <row r="112" spans="1:11" x14ac:dyDescent="0.25">
      <c r="A112" s="2" t="s">
        <v>639</v>
      </c>
      <c r="B112" s="2">
        <v>131200</v>
      </c>
      <c r="C112" s="17">
        <v>1.95E-2</v>
      </c>
      <c r="D112" s="17">
        <v>1.9900000000000001E-2</v>
      </c>
      <c r="E112" s="18">
        <v>73326495.209999993</v>
      </c>
      <c r="F112" s="19">
        <f t="shared" si="12"/>
        <v>119155.55471624999</v>
      </c>
      <c r="G112" s="19">
        <f t="shared" si="13"/>
        <v>121599.77122325001</v>
      </c>
      <c r="H112" s="18">
        <f t="shared" si="14"/>
        <v>2444.2165070000192</v>
      </c>
      <c r="I112" s="18">
        <f t="shared" si="18"/>
        <v>1429866.6565949998</v>
      </c>
      <c r="J112" s="18">
        <f t="shared" si="18"/>
        <v>1459197.254679</v>
      </c>
      <c r="K112" s="18">
        <f t="shared" si="16"/>
        <v>29330.598084000172</v>
      </c>
    </row>
    <row r="113" spans="1:11" x14ac:dyDescent="0.25">
      <c r="A113" s="2" t="s">
        <v>640</v>
      </c>
      <c r="B113" s="2">
        <v>131200</v>
      </c>
      <c r="C113" s="17">
        <v>0</v>
      </c>
      <c r="D113" s="17">
        <v>0</v>
      </c>
      <c r="E113" s="18">
        <v>0</v>
      </c>
      <c r="F113" s="19">
        <f t="shared" si="12"/>
        <v>0</v>
      </c>
      <c r="G113" s="19">
        <f t="shared" si="13"/>
        <v>0</v>
      </c>
      <c r="H113" s="18">
        <f t="shared" si="14"/>
        <v>0</v>
      </c>
      <c r="I113" s="18">
        <f t="shared" si="18"/>
        <v>0</v>
      </c>
      <c r="J113" s="18">
        <f t="shared" si="18"/>
        <v>0</v>
      </c>
      <c r="K113" s="18">
        <f t="shared" si="16"/>
        <v>0</v>
      </c>
    </row>
    <row r="114" spans="1:11" x14ac:dyDescent="0.25">
      <c r="A114" s="2" t="s">
        <v>641</v>
      </c>
      <c r="B114" s="2">
        <v>131200</v>
      </c>
      <c r="C114" s="17">
        <v>0</v>
      </c>
      <c r="D114" s="17">
        <v>0</v>
      </c>
      <c r="E114" s="18">
        <v>0</v>
      </c>
      <c r="F114" s="19">
        <f t="shared" si="12"/>
        <v>0</v>
      </c>
      <c r="G114" s="19">
        <f t="shared" si="13"/>
        <v>0</v>
      </c>
      <c r="H114" s="18">
        <f t="shared" si="14"/>
        <v>0</v>
      </c>
      <c r="I114" s="18">
        <f t="shared" si="18"/>
        <v>0</v>
      </c>
      <c r="J114" s="18">
        <f t="shared" si="18"/>
        <v>0</v>
      </c>
      <c r="K114" s="18">
        <f t="shared" si="16"/>
        <v>0</v>
      </c>
    </row>
    <row r="115" spans="1:11" x14ac:dyDescent="0.25">
      <c r="A115" s="7" t="s">
        <v>91</v>
      </c>
      <c r="C115" s="17"/>
      <c r="D115" s="17"/>
      <c r="E115" s="20">
        <f>SUBTOTAL(9,E60:E114)</f>
        <v>4413773216.6300001</v>
      </c>
      <c r="F115" s="20">
        <f t="shared" ref="F115:K115" si="19">SUBTOTAL(9,F60:F114)</f>
        <v>15402380.609125663</v>
      </c>
      <c r="G115" s="20">
        <f t="shared" si="19"/>
        <v>15546332.062265081</v>
      </c>
      <c r="H115" s="20">
        <f t="shared" si="19"/>
        <v>143951.45313941606</v>
      </c>
      <c r="I115" s="20">
        <f t="shared" si="19"/>
        <v>184828567.30950803</v>
      </c>
      <c r="J115" s="20">
        <f t="shared" si="19"/>
        <v>186555984.74718103</v>
      </c>
      <c r="K115" s="20">
        <f t="shared" si="19"/>
        <v>1727417.4376729953</v>
      </c>
    </row>
    <row r="116" spans="1:11" x14ac:dyDescent="0.25">
      <c r="C116" s="17"/>
      <c r="D116" s="17"/>
      <c r="E116" s="18"/>
      <c r="F116" s="19"/>
      <c r="G116" s="19"/>
      <c r="H116" s="18"/>
      <c r="I116" s="18"/>
      <c r="J116" s="18"/>
      <c r="K116" s="18"/>
    </row>
    <row r="117" spans="1:11" x14ac:dyDescent="0.25">
      <c r="A117" s="7" t="s">
        <v>92</v>
      </c>
      <c r="C117" s="17"/>
      <c r="D117" s="17"/>
      <c r="E117" s="18"/>
      <c r="F117" s="19"/>
      <c r="G117" s="19"/>
      <c r="H117" s="18"/>
      <c r="I117" s="18"/>
      <c r="J117" s="18"/>
      <c r="K117" s="18"/>
    </row>
    <row r="118" spans="1:11" x14ac:dyDescent="0.25">
      <c r="A118" s="2" t="s">
        <v>642</v>
      </c>
      <c r="B118" s="2">
        <v>131200</v>
      </c>
      <c r="C118" s="17">
        <v>0</v>
      </c>
      <c r="D118" s="17">
        <v>0</v>
      </c>
      <c r="E118" s="18">
        <v>0</v>
      </c>
      <c r="F118" s="19">
        <f t="shared" ref="F118:F129" si="20">E118*C118/12</f>
        <v>0</v>
      </c>
      <c r="G118" s="19">
        <f t="shared" ref="G118:G129" si="21">+E118*D118/12</f>
        <v>0</v>
      </c>
      <c r="H118" s="18">
        <f t="shared" ref="H118:H129" si="22">+G118-F118</f>
        <v>0</v>
      </c>
      <c r="I118" s="18">
        <f t="shared" ref="I118:J129" si="23">+F118*12</f>
        <v>0</v>
      </c>
      <c r="J118" s="18">
        <f t="shared" si="23"/>
        <v>0</v>
      </c>
      <c r="K118" s="18">
        <f t="shared" ref="K118:K129" si="24">+J118-I118</f>
        <v>0</v>
      </c>
    </row>
    <row r="119" spans="1:11" x14ac:dyDescent="0.25">
      <c r="A119" s="2" t="s">
        <v>643</v>
      </c>
      <c r="B119" s="2">
        <v>131200</v>
      </c>
      <c r="C119" s="17">
        <v>4.1099999999999998E-2</v>
      </c>
      <c r="D119" s="17">
        <f>+C119</f>
        <v>4.1099999999999998E-2</v>
      </c>
      <c r="E119" s="18">
        <v>19802080.260000002</v>
      </c>
      <c r="F119" s="19">
        <f t="shared" si="20"/>
        <v>67822.124890499996</v>
      </c>
      <c r="G119" s="19">
        <f t="shared" si="21"/>
        <v>67822.124890499996</v>
      </c>
      <c r="H119" s="18">
        <f t="shared" si="22"/>
        <v>0</v>
      </c>
      <c r="I119" s="18">
        <f t="shared" si="23"/>
        <v>813865.49868600001</v>
      </c>
      <c r="J119" s="18">
        <f t="shared" si="23"/>
        <v>813865.49868600001</v>
      </c>
      <c r="K119" s="18">
        <f t="shared" si="24"/>
        <v>0</v>
      </c>
    </row>
    <row r="120" spans="1:11" x14ac:dyDescent="0.25">
      <c r="A120" s="2" t="s">
        <v>644</v>
      </c>
      <c r="B120" s="2">
        <v>131200</v>
      </c>
      <c r="C120" s="17">
        <v>0</v>
      </c>
      <c r="D120" s="17">
        <v>0</v>
      </c>
      <c r="E120" s="18">
        <v>0</v>
      </c>
      <c r="F120" s="19">
        <f t="shared" si="20"/>
        <v>0</v>
      </c>
      <c r="G120" s="19">
        <f t="shared" si="21"/>
        <v>0</v>
      </c>
      <c r="H120" s="18">
        <f t="shared" si="22"/>
        <v>0</v>
      </c>
      <c r="I120" s="18">
        <f t="shared" si="23"/>
        <v>0</v>
      </c>
      <c r="J120" s="18">
        <f t="shared" si="23"/>
        <v>0</v>
      </c>
      <c r="K120" s="18">
        <f t="shared" si="24"/>
        <v>0</v>
      </c>
    </row>
    <row r="121" spans="1:11" x14ac:dyDescent="0.25">
      <c r="A121" s="2" t="s">
        <v>645</v>
      </c>
      <c r="B121" s="2">
        <v>131200</v>
      </c>
      <c r="C121" s="17">
        <v>0</v>
      </c>
      <c r="D121" s="17">
        <v>0</v>
      </c>
      <c r="E121" s="18">
        <v>0</v>
      </c>
      <c r="F121" s="19">
        <f t="shared" si="20"/>
        <v>0</v>
      </c>
      <c r="G121" s="19">
        <f t="shared" si="21"/>
        <v>0</v>
      </c>
      <c r="H121" s="18">
        <f t="shared" si="22"/>
        <v>0</v>
      </c>
      <c r="I121" s="18">
        <f t="shared" si="23"/>
        <v>0</v>
      </c>
      <c r="J121" s="18">
        <f t="shared" si="23"/>
        <v>0</v>
      </c>
      <c r="K121" s="18">
        <f t="shared" si="24"/>
        <v>0</v>
      </c>
    </row>
    <row r="122" spans="1:11" x14ac:dyDescent="0.25">
      <c r="A122" s="2" t="s">
        <v>646</v>
      </c>
      <c r="B122" s="2">
        <v>131200</v>
      </c>
      <c r="C122" s="17">
        <v>0</v>
      </c>
      <c r="D122" s="17">
        <v>0</v>
      </c>
      <c r="E122" s="18">
        <v>0</v>
      </c>
      <c r="F122" s="19">
        <f t="shared" si="20"/>
        <v>0</v>
      </c>
      <c r="G122" s="19">
        <f t="shared" si="21"/>
        <v>0</v>
      </c>
      <c r="H122" s="18">
        <f t="shared" si="22"/>
        <v>0</v>
      </c>
      <c r="I122" s="18">
        <f t="shared" si="23"/>
        <v>0</v>
      </c>
      <c r="J122" s="18">
        <f t="shared" si="23"/>
        <v>0</v>
      </c>
      <c r="K122" s="18">
        <f t="shared" si="24"/>
        <v>0</v>
      </c>
    </row>
    <row r="123" spans="1:11" x14ac:dyDescent="0.25">
      <c r="A123" s="2" t="s">
        <v>647</v>
      </c>
      <c r="B123" s="2">
        <v>131200</v>
      </c>
      <c r="C123" s="17">
        <v>1.03E-2</v>
      </c>
      <c r="D123" s="17">
        <v>1.03E-2</v>
      </c>
      <c r="E123" s="18">
        <v>32692663.850000001</v>
      </c>
      <c r="F123" s="19">
        <f t="shared" si="20"/>
        <v>28061.203137916669</v>
      </c>
      <c r="G123" s="19">
        <f t="shared" si="21"/>
        <v>28061.203137916669</v>
      </c>
      <c r="H123" s="18">
        <f t="shared" si="22"/>
        <v>0</v>
      </c>
      <c r="I123" s="18">
        <f t="shared" si="23"/>
        <v>336734.43765500002</v>
      </c>
      <c r="J123" s="18">
        <f t="shared" si="23"/>
        <v>336734.43765500002</v>
      </c>
      <c r="K123" s="18">
        <f t="shared" si="24"/>
        <v>0</v>
      </c>
    </row>
    <row r="124" spans="1:11" x14ac:dyDescent="0.25">
      <c r="A124" s="2" t="s">
        <v>648</v>
      </c>
      <c r="B124" s="2">
        <v>131200</v>
      </c>
      <c r="C124" s="17">
        <v>0</v>
      </c>
      <c r="D124" s="17">
        <v>0</v>
      </c>
      <c r="E124" s="18">
        <v>0</v>
      </c>
      <c r="F124" s="19">
        <f t="shared" si="20"/>
        <v>0</v>
      </c>
      <c r="G124" s="19">
        <f t="shared" si="21"/>
        <v>0</v>
      </c>
      <c r="H124" s="18">
        <f t="shared" si="22"/>
        <v>0</v>
      </c>
      <c r="I124" s="18">
        <f t="shared" si="23"/>
        <v>0</v>
      </c>
      <c r="J124" s="18">
        <f t="shared" si="23"/>
        <v>0</v>
      </c>
      <c r="K124" s="18">
        <f t="shared" si="24"/>
        <v>0</v>
      </c>
    </row>
    <row r="125" spans="1:11" x14ac:dyDescent="0.25">
      <c r="A125" s="2" t="s">
        <v>649</v>
      </c>
      <c r="B125" s="2">
        <v>131200</v>
      </c>
      <c r="C125" s="17">
        <v>0</v>
      </c>
      <c r="D125" s="17">
        <v>0</v>
      </c>
      <c r="E125" s="18">
        <v>0</v>
      </c>
      <c r="F125" s="19">
        <f t="shared" si="20"/>
        <v>0</v>
      </c>
      <c r="G125" s="19">
        <f t="shared" si="21"/>
        <v>0</v>
      </c>
      <c r="H125" s="18">
        <f t="shared" si="22"/>
        <v>0</v>
      </c>
      <c r="I125" s="18">
        <f t="shared" si="23"/>
        <v>0</v>
      </c>
      <c r="J125" s="18">
        <f t="shared" si="23"/>
        <v>0</v>
      </c>
      <c r="K125" s="18">
        <f t="shared" si="24"/>
        <v>0</v>
      </c>
    </row>
    <row r="126" spans="1:11" x14ac:dyDescent="0.25">
      <c r="A126" s="2" t="s">
        <v>650</v>
      </c>
      <c r="B126" s="2">
        <v>131200</v>
      </c>
      <c r="C126" s="17">
        <v>2.81E-2</v>
      </c>
      <c r="D126" s="17">
        <v>2.81E-2</v>
      </c>
      <c r="E126" s="18">
        <v>4473565.59</v>
      </c>
      <c r="F126" s="19">
        <f t="shared" si="20"/>
        <v>10475.59942325</v>
      </c>
      <c r="G126" s="19">
        <f t="shared" si="21"/>
        <v>10475.59942325</v>
      </c>
      <c r="H126" s="18">
        <f t="shared" si="22"/>
        <v>0</v>
      </c>
      <c r="I126" s="18">
        <f t="shared" si="23"/>
        <v>125707.19307899999</v>
      </c>
      <c r="J126" s="18">
        <f t="shared" si="23"/>
        <v>125707.19307899999</v>
      </c>
      <c r="K126" s="18">
        <f t="shared" si="24"/>
        <v>0</v>
      </c>
    </row>
    <row r="127" spans="1:11" x14ac:dyDescent="0.25">
      <c r="A127" s="2" t="s">
        <v>651</v>
      </c>
      <c r="B127" s="2">
        <v>131200</v>
      </c>
      <c r="C127" s="17">
        <v>2.47E-2</v>
      </c>
      <c r="D127" s="17">
        <v>2.47E-2</v>
      </c>
      <c r="E127" s="18">
        <v>4610665.2300000004</v>
      </c>
      <c r="F127" s="19">
        <f t="shared" si="20"/>
        <v>9490.2859317500006</v>
      </c>
      <c r="G127" s="19">
        <f t="shared" si="21"/>
        <v>9490.2859317500006</v>
      </c>
      <c r="H127" s="18">
        <f t="shared" si="22"/>
        <v>0</v>
      </c>
      <c r="I127" s="18">
        <f t="shared" si="23"/>
        <v>113883.43118100001</v>
      </c>
      <c r="J127" s="18">
        <f t="shared" si="23"/>
        <v>113883.43118100001</v>
      </c>
      <c r="K127" s="18">
        <f t="shared" si="24"/>
        <v>0</v>
      </c>
    </row>
    <row r="128" spans="1:11" x14ac:dyDescent="0.25">
      <c r="A128" s="2" t="s">
        <v>652</v>
      </c>
      <c r="B128" s="2">
        <v>131200</v>
      </c>
      <c r="C128" s="17">
        <v>2.81E-2</v>
      </c>
      <c r="D128" s="17">
        <v>2.81E-2</v>
      </c>
      <c r="E128" s="18">
        <v>0</v>
      </c>
      <c r="F128" s="19">
        <f t="shared" si="20"/>
        <v>0</v>
      </c>
      <c r="G128" s="19">
        <f t="shared" si="21"/>
        <v>0</v>
      </c>
      <c r="H128" s="18">
        <f t="shared" si="22"/>
        <v>0</v>
      </c>
      <c r="I128" s="18">
        <f t="shared" si="23"/>
        <v>0</v>
      </c>
      <c r="J128" s="18">
        <f t="shared" si="23"/>
        <v>0</v>
      </c>
      <c r="K128" s="18">
        <f t="shared" si="24"/>
        <v>0</v>
      </c>
    </row>
    <row r="129" spans="1:11" x14ac:dyDescent="0.25">
      <c r="A129" s="2" t="s">
        <v>653</v>
      </c>
      <c r="B129" s="2">
        <v>131200</v>
      </c>
      <c r="C129" s="17">
        <v>0</v>
      </c>
      <c r="D129" s="17">
        <v>0</v>
      </c>
      <c r="E129" s="18">
        <v>0</v>
      </c>
      <c r="F129" s="19">
        <f t="shared" si="20"/>
        <v>0</v>
      </c>
      <c r="G129" s="19">
        <f t="shared" si="21"/>
        <v>0</v>
      </c>
      <c r="H129" s="18">
        <f t="shared" si="22"/>
        <v>0</v>
      </c>
      <c r="I129" s="18">
        <f t="shared" si="23"/>
        <v>0</v>
      </c>
      <c r="J129" s="18">
        <f t="shared" si="23"/>
        <v>0</v>
      </c>
      <c r="K129" s="18">
        <f t="shared" si="24"/>
        <v>0</v>
      </c>
    </row>
    <row r="130" spans="1:11" x14ac:dyDescent="0.25">
      <c r="A130" s="7" t="s">
        <v>98</v>
      </c>
      <c r="C130" s="17"/>
      <c r="D130" s="17"/>
      <c r="E130" s="20">
        <f>SUBTOTAL(9,E118:E129)</f>
        <v>61578974.930000007</v>
      </c>
      <c r="F130" s="20">
        <f t="shared" ref="F130:K130" si="25">SUBTOTAL(9,F118:F129)</f>
        <v>115849.21338341666</v>
      </c>
      <c r="G130" s="20">
        <f t="shared" si="25"/>
        <v>115849.21338341666</v>
      </c>
      <c r="H130" s="20">
        <f t="shared" si="25"/>
        <v>0</v>
      </c>
      <c r="I130" s="20">
        <f t="shared" si="25"/>
        <v>1390190.5606010002</v>
      </c>
      <c r="J130" s="20">
        <f t="shared" si="25"/>
        <v>1390190.5606010002</v>
      </c>
      <c r="K130" s="20">
        <f t="shared" si="25"/>
        <v>0</v>
      </c>
    </row>
    <row r="131" spans="1:11" x14ac:dyDescent="0.25">
      <c r="C131" s="17"/>
      <c r="D131" s="17"/>
      <c r="E131" s="18"/>
      <c r="F131" s="19"/>
      <c r="G131" s="19"/>
      <c r="H131" s="18"/>
      <c r="I131" s="18"/>
      <c r="J131" s="18"/>
      <c r="K131" s="18"/>
    </row>
    <row r="132" spans="1:11" x14ac:dyDescent="0.25">
      <c r="A132" s="7" t="s">
        <v>99</v>
      </c>
      <c r="C132" s="17"/>
      <c r="D132" s="17"/>
      <c r="E132" s="18"/>
      <c r="F132" s="19"/>
      <c r="G132" s="19"/>
      <c r="H132" s="18"/>
      <c r="I132" s="18"/>
      <c r="J132" s="18"/>
      <c r="K132" s="18"/>
    </row>
    <row r="133" spans="1:11" x14ac:dyDescent="0.25">
      <c r="A133" s="2" t="s">
        <v>654</v>
      </c>
      <c r="B133" s="2">
        <v>131400</v>
      </c>
      <c r="C133" s="17">
        <v>0</v>
      </c>
      <c r="D133" s="17">
        <v>0</v>
      </c>
      <c r="E133" s="18">
        <v>0</v>
      </c>
      <c r="F133" s="19">
        <f t="shared" ref="F133:F145" si="26">E133*C133/12</f>
        <v>0</v>
      </c>
      <c r="G133" s="19">
        <f t="shared" ref="G133:G145" si="27">+E133*D133/12</f>
        <v>0</v>
      </c>
      <c r="H133" s="18">
        <f t="shared" ref="H133:H145" si="28">+G133-F133</f>
        <v>0</v>
      </c>
      <c r="I133" s="18">
        <f t="shared" ref="I133:J145" si="29">+F133*12</f>
        <v>0</v>
      </c>
      <c r="J133" s="18">
        <f t="shared" si="29"/>
        <v>0</v>
      </c>
      <c r="K133" s="18">
        <f t="shared" ref="K133:K145" si="30">+J133-I133</f>
        <v>0</v>
      </c>
    </row>
    <row r="134" spans="1:11" x14ac:dyDescent="0.25">
      <c r="A134" s="2" t="s">
        <v>655</v>
      </c>
      <c r="B134" s="2">
        <v>131400</v>
      </c>
      <c r="C134" s="17">
        <v>0</v>
      </c>
      <c r="D134" s="17">
        <v>0</v>
      </c>
      <c r="E134" s="18">
        <v>0</v>
      </c>
      <c r="F134" s="19">
        <f t="shared" si="26"/>
        <v>0</v>
      </c>
      <c r="G134" s="19">
        <f t="shared" si="27"/>
        <v>0</v>
      </c>
      <c r="H134" s="18">
        <f t="shared" si="28"/>
        <v>0</v>
      </c>
      <c r="I134" s="18">
        <f t="shared" si="29"/>
        <v>0</v>
      </c>
      <c r="J134" s="18">
        <f t="shared" si="29"/>
        <v>0</v>
      </c>
      <c r="K134" s="18">
        <f t="shared" si="30"/>
        <v>0</v>
      </c>
    </row>
    <row r="135" spans="1:11" x14ac:dyDescent="0.25">
      <c r="A135" s="2" t="s">
        <v>656</v>
      </c>
      <c r="B135" s="2">
        <v>131400</v>
      </c>
      <c r="C135" s="17">
        <v>5.0500000000000003E-2</v>
      </c>
      <c r="D135" s="17">
        <f>+C135</f>
        <v>5.0500000000000003E-2</v>
      </c>
      <c r="E135" s="18">
        <v>51310326.670000002</v>
      </c>
      <c r="F135" s="19">
        <f t="shared" si="26"/>
        <v>215930.95806958337</v>
      </c>
      <c r="G135" s="19">
        <f t="shared" si="27"/>
        <v>215930.95806958337</v>
      </c>
      <c r="H135" s="18">
        <f t="shared" si="28"/>
        <v>0</v>
      </c>
      <c r="I135" s="18">
        <f t="shared" si="29"/>
        <v>2591171.4968350003</v>
      </c>
      <c r="J135" s="18">
        <f t="shared" si="29"/>
        <v>2591171.4968350003</v>
      </c>
      <c r="K135" s="18">
        <f t="shared" si="30"/>
        <v>0</v>
      </c>
    </row>
    <row r="136" spans="1:11" x14ac:dyDescent="0.25">
      <c r="A136" s="2" t="s">
        <v>657</v>
      </c>
      <c r="B136" s="2">
        <v>131400</v>
      </c>
      <c r="C136" s="17">
        <v>5.3399999999999996E-2</v>
      </c>
      <c r="D136" s="17">
        <v>5.3400000000000003E-2</v>
      </c>
      <c r="E136" s="18">
        <v>58082935.43999999</v>
      </c>
      <c r="F136" s="19">
        <f t="shared" si="26"/>
        <v>258469.06270799995</v>
      </c>
      <c r="G136" s="19">
        <f t="shared" si="27"/>
        <v>258469.06270799995</v>
      </c>
      <c r="H136" s="18">
        <f t="shared" si="28"/>
        <v>0</v>
      </c>
      <c r="I136" s="18">
        <f t="shared" si="29"/>
        <v>3101628.7524959994</v>
      </c>
      <c r="J136" s="18">
        <f t="shared" si="29"/>
        <v>3101628.7524959994</v>
      </c>
      <c r="K136" s="18">
        <f t="shared" si="30"/>
        <v>0</v>
      </c>
    </row>
    <row r="137" spans="1:11" x14ac:dyDescent="0.25">
      <c r="A137" s="2" t="s">
        <v>658</v>
      </c>
      <c r="B137" s="2">
        <v>131400</v>
      </c>
      <c r="C137" s="17">
        <v>3.7200000000000004E-2</v>
      </c>
      <c r="D137" s="17">
        <v>3.7499999999999999E-2</v>
      </c>
      <c r="E137" s="18">
        <v>37676450.319999993</v>
      </c>
      <c r="F137" s="19">
        <f t="shared" si="26"/>
        <v>116796.99599199998</v>
      </c>
      <c r="G137" s="19">
        <f t="shared" si="27"/>
        <v>117738.90724999997</v>
      </c>
      <c r="H137" s="18">
        <f t="shared" si="28"/>
        <v>941.91125799999281</v>
      </c>
      <c r="I137" s="18">
        <f t="shared" si="29"/>
        <v>1401563.9519039998</v>
      </c>
      <c r="J137" s="18">
        <f t="shared" si="29"/>
        <v>1412866.8869999996</v>
      </c>
      <c r="K137" s="18">
        <f t="shared" si="30"/>
        <v>11302.935095999856</v>
      </c>
    </row>
    <row r="138" spans="1:11" x14ac:dyDescent="0.25">
      <c r="A138" s="2" t="s">
        <v>659</v>
      </c>
      <c r="B138" s="2">
        <v>131400</v>
      </c>
      <c r="C138" s="17">
        <v>4.6100000000000002E-2</v>
      </c>
      <c r="D138" s="17">
        <v>4.6300000000000001E-2</v>
      </c>
      <c r="E138" s="18">
        <v>59445577.979999997</v>
      </c>
      <c r="F138" s="19">
        <f t="shared" si="26"/>
        <v>228370.09540650001</v>
      </c>
      <c r="G138" s="19">
        <f t="shared" si="27"/>
        <v>229360.85503950002</v>
      </c>
      <c r="H138" s="18">
        <f t="shared" si="28"/>
        <v>990.75963300000876</v>
      </c>
      <c r="I138" s="18">
        <f t="shared" si="29"/>
        <v>2740441.144878</v>
      </c>
      <c r="J138" s="18">
        <f t="shared" si="29"/>
        <v>2752330.2604740001</v>
      </c>
      <c r="K138" s="18">
        <f t="shared" si="30"/>
        <v>11889.115596000105</v>
      </c>
    </row>
    <row r="139" spans="1:11" x14ac:dyDescent="0.25">
      <c r="A139" s="2" t="s">
        <v>660</v>
      </c>
      <c r="B139" s="2">
        <v>131400</v>
      </c>
      <c r="C139" s="17">
        <v>4.4600000000000001E-2</v>
      </c>
      <c r="D139" s="17">
        <v>4.4699999999999997E-2</v>
      </c>
      <c r="E139" s="18">
        <v>80027864.390000015</v>
      </c>
      <c r="F139" s="19">
        <f t="shared" si="26"/>
        <v>297436.8959828334</v>
      </c>
      <c r="G139" s="19">
        <f t="shared" si="27"/>
        <v>298103.79485275003</v>
      </c>
      <c r="H139" s="18">
        <f t="shared" si="28"/>
        <v>666.89886991662206</v>
      </c>
      <c r="I139" s="18">
        <f t="shared" si="29"/>
        <v>3569242.7517940011</v>
      </c>
      <c r="J139" s="18">
        <f t="shared" si="29"/>
        <v>3577245.5382330003</v>
      </c>
      <c r="K139" s="18">
        <f t="shared" si="30"/>
        <v>8002.7864389992319</v>
      </c>
    </row>
    <row r="140" spans="1:11" x14ac:dyDescent="0.25">
      <c r="A140" s="2" t="s">
        <v>661</v>
      </c>
      <c r="B140" s="2">
        <v>131400</v>
      </c>
      <c r="C140" s="17">
        <v>0</v>
      </c>
      <c r="D140" s="17">
        <v>0</v>
      </c>
      <c r="E140" s="18">
        <v>0</v>
      </c>
      <c r="F140" s="19">
        <f t="shared" si="26"/>
        <v>0</v>
      </c>
      <c r="G140" s="19">
        <f t="shared" si="27"/>
        <v>0</v>
      </c>
      <c r="H140" s="18">
        <f t="shared" si="28"/>
        <v>0</v>
      </c>
      <c r="I140" s="18">
        <f t="shared" si="29"/>
        <v>0</v>
      </c>
      <c r="J140" s="18">
        <f t="shared" si="29"/>
        <v>0</v>
      </c>
      <c r="K140" s="18">
        <f t="shared" si="30"/>
        <v>0</v>
      </c>
    </row>
    <row r="141" spans="1:11" x14ac:dyDescent="0.25">
      <c r="A141" s="2" t="s">
        <v>662</v>
      </c>
      <c r="B141" s="2">
        <v>131400</v>
      </c>
      <c r="C141" s="17">
        <v>0</v>
      </c>
      <c r="D141" s="17">
        <v>0</v>
      </c>
      <c r="E141" s="18">
        <v>0</v>
      </c>
      <c r="F141" s="19">
        <f t="shared" si="26"/>
        <v>0</v>
      </c>
      <c r="G141" s="19">
        <f t="shared" si="27"/>
        <v>0</v>
      </c>
      <c r="H141" s="18">
        <f t="shared" si="28"/>
        <v>0</v>
      </c>
      <c r="I141" s="18">
        <f t="shared" si="29"/>
        <v>0</v>
      </c>
      <c r="J141" s="18">
        <f t="shared" si="29"/>
        <v>0</v>
      </c>
      <c r="K141" s="18">
        <f t="shared" si="30"/>
        <v>0</v>
      </c>
    </row>
    <row r="142" spans="1:11" x14ac:dyDescent="0.25">
      <c r="A142" s="2" t="s">
        <v>663</v>
      </c>
      <c r="B142" s="2">
        <v>131400</v>
      </c>
      <c r="C142" s="17">
        <v>2.23E-2</v>
      </c>
      <c r="D142" s="17">
        <v>2.24E-2</v>
      </c>
      <c r="E142" s="18">
        <v>93477939.859999999</v>
      </c>
      <c r="F142" s="19">
        <f t="shared" si="26"/>
        <v>173713.17157316668</v>
      </c>
      <c r="G142" s="19">
        <f t="shared" si="27"/>
        <v>174492.15440533333</v>
      </c>
      <c r="H142" s="18">
        <f t="shared" si="28"/>
        <v>778.98283216665732</v>
      </c>
      <c r="I142" s="18">
        <f t="shared" si="29"/>
        <v>2084558.0588780001</v>
      </c>
      <c r="J142" s="18">
        <f t="shared" si="29"/>
        <v>2093905.852864</v>
      </c>
      <c r="K142" s="18">
        <f t="shared" si="30"/>
        <v>9347.7939859998878</v>
      </c>
    </row>
    <row r="143" spans="1:11" x14ac:dyDescent="0.25">
      <c r="A143" s="2" t="s">
        <v>664</v>
      </c>
      <c r="B143" s="2">
        <v>131400</v>
      </c>
      <c r="C143" s="17">
        <v>0</v>
      </c>
      <c r="D143" s="17">
        <v>0</v>
      </c>
      <c r="E143" s="18">
        <v>0</v>
      </c>
      <c r="F143" s="19">
        <f t="shared" si="26"/>
        <v>0</v>
      </c>
      <c r="G143" s="19">
        <f t="shared" si="27"/>
        <v>0</v>
      </c>
      <c r="H143" s="18">
        <f t="shared" si="28"/>
        <v>0</v>
      </c>
      <c r="I143" s="18">
        <f t="shared" si="29"/>
        <v>0</v>
      </c>
      <c r="J143" s="18">
        <f t="shared" si="29"/>
        <v>0</v>
      </c>
      <c r="K143" s="18">
        <f t="shared" si="30"/>
        <v>0</v>
      </c>
    </row>
    <row r="144" spans="1:11" x14ac:dyDescent="0.25">
      <c r="A144" s="2" t="s">
        <v>665</v>
      </c>
      <c r="B144" s="2">
        <v>131400</v>
      </c>
      <c r="C144" s="17">
        <v>0</v>
      </c>
      <c r="D144" s="17">
        <v>0</v>
      </c>
      <c r="E144" s="18">
        <v>0</v>
      </c>
      <c r="F144" s="19">
        <f t="shared" si="26"/>
        <v>0</v>
      </c>
      <c r="G144" s="19">
        <f t="shared" si="27"/>
        <v>0</v>
      </c>
      <c r="H144" s="18">
        <f t="shared" si="28"/>
        <v>0</v>
      </c>
      <c r="I144" s="18">
        <f t="shared" si="29"/>
        <v>0</v>
      </c>
      <c r="J144" s="18">
        <f t="shared" si="29"/>
        <v>0</v>
      </c>
      <c r="K144" s="18">
        <f t="shared" si="30"/>
        <v>0</v>
      </c>
    </row>
    <row r="145" spans="1:11" x14ac:dyDescent="0.25">
      <c r="A145" s="2" t="s">
        <v>666</v>
      </c>
      <c r="B145" s="2">
        <v>131401</v>
      </c>
      <c r="C145" s="17">
        <v>0</v>
      </c>
      <c r="D145" s="17">
        <v>0</v>
      </c>
      <c r="E145" s="18">
        <v>0</v>
      </c>
      <c r="F145" s="19">
        <f t="shared" si="26"/>
        <v>0</v>
      </c>
      <c r="G145" s="19">
        <f t="shared" si="27"/>
        <v>0</v>
      </c>
      <c r="H145" s="18">
        <f t="shared" si="28"/>
        <v>0</v>
      </c>
      <c r="I145" s="18">
        <f t="shared" si="29"/>
        <v>0</v>
      </c>
      <c r="J145" s="18">
        <f t="shared" si="29"/>
        <v>0</v>
      </c>
      <c r="K145" s="18">
        <f t="shared" si="30"/>
        <v>0</v>
      </c>
    </row>
    <row r="146" spans="1:11" x14ac:dyDescent="0.25">
      <c r="A146" s="7" t="s">
        <v>107</v>
      </c>
      <c r="C146" s="17"/>
      <c r="D146" s="17"/>
      <c r="E146" s="20">
        <f>SUBTOTAL(9,E133:E145)</f>
        <v>380021094.65999997</v>
      </c>
      <c r="F146" s="20">
        <f t="shared" ref="F146:K146" si="31">SUBTOTAL(9,F133:F145)</f>
        <v>1290717.1797320836</v>
      </c>
      <c r="G146" s="20">
        <f t="shared" si="31"/>
        <v>1294095.7323251667</v>
      </c>
      <c r="H146" s="20">
        <f t="shared" si="31"/>
        <v>3378.552593083281</v>
      </c>
      <c r="I146" s="20">
        <f t="shared" si="31"/>
        <v>15488606.156785002</v>
      </c>
      <c r="J146" s="20">
        <f t="shared" si="31"/>
        <v>15529148.787902001</v>
      </c>
      <c r="K146" s="20">
        <f t="shared" si="31"/>
        <v>40542.63111699908</v>
      </c>
    </row>
    <row r="147" spans="1:11" x14ac:dyDescent="0.25">
      <c r="C147" s="17"/>
      <c r="D147" s="17"/>
      <c r="E147" s="18"/>
      <c r="F147" s="19"/>
      <c r="G147" s="19"/>
      <c r="H147" s="18"/>
      <c r="I147" s="18"/>
      <c r="J147" s="18"/>
      <c r="K147" s="18"/>
    </row>
    <row r="148" spans="1:11" x14ac:dyDescent="0.25">
      <c r="A148" s="7" t="s">
        <v>108</v>
      </c>
      <c r="C148" s="17"/>
      <c r="D148" s="17"/>
      <c r="E148" s="18"/>
      <c r="F148" s="19"/>
      <c r="G148" s="19"/>
      <c r="H148" s="18"/>
      <c r="I148" s="18"/>
      <c r="J148" s="18"/>
      <c r="K148" s="18"/>
    </row>
    <row r="149" spans="1:11" x14ac:dyDescent="0.25">
      <c r="A149" s="2" t="s">
        <v>667</v>
      </c>
      <c r="B149" s="2">
        <v>131500</v>
      </c>
      <c r="C149" s="17">
        <v>0</v>
      </c>
      <c r="D149" s="17">
        <v>0</v>
      </c>
      <c r="E149" s="18">
        <v>0</v>
      </c>
      <c r="F149" s="19">
        <f t="shared" ref="F149:F176" si="32">E149*C149/12</f>
        <v>0</v>
      </c>
      <c r="G149" s="19">
        <f t="shared" ref="G149:G176" si="33">+E149*D149/12</f>
        <v>0</v>
      </c>
      <c r="H149" s="18">
        <f t="shared" ref="H149:H176" si="34">+G149-F149</f>
        <v>0</v>
      </c>
      <c r="I149" s="18">
        <f t="shared" ref="I149:J176" si="35">+F149*12</f>
        <v>0</v>
      </c>
      <c r="J149" s="18">
        <f t="shared" si="35"/>
        <v>0</v>
      </c>
      <c r="K149" s="18">
        <f t="shared" ref="K149:K176" si="36">+J149-I149</f>
        <v>0</v>
      </c>
    </row>
    <row r="150" spans="1:11" x14ac:dyDescent="0.25">
      <c r="A150" s="2" t="s">
        <v>668</v>
      </c>
      <c r="B150" s="2">
        <v>131500</v>
      </c>
      <c r="C150" s="17">
        <v>0</v>
      </c>
      <c r="D150" s="17">
        <v>0</v>
      </c>
      <c r="E150" s="18">
        <v>0</v>
      </c>
      <c r="F150" s="19">
        <f t="shared" si="32"/>
        <v>0</v>
      </c>
      <c r="G150" s="19">
        <f t="shared" si="33"/>
        <v>0</v>
      </c>
      <c r="H150" s="18">
        <f t="shared" si="34"/>
        <v>0</v>
      </c>
      <c r="I150" s="18">
        <f t="shared" si="35"/>
        <v>0</v>
      </c>
      <c r="J150" s="18">
        <f t="shared" si="35"/>
        <v>0</v>
      </c>
      <c r="K150" s="18">
        <f t="shared" si="36"/>
        <v>0</v>
      </c>
    </row>
    <row r="151" spans="1:11" x14ac:dyDescent="0.25">
      <c r="A151" s="2" t="s">
        <v>669</v>
      </c>
      <c r="B151" s="2">
        <v>131500</v>
      </c>
      <c r="C151" s="17">
        <v>3.5099999999999999E-2</v>
      </c>
      <c r="D151" s="17">
        <f>+C151</f>
        <v>3.5099999999999999E-2</v>
      </c>
      <c r="E151" s="18">
        <v>16346656.480000002</v>
      </c>
      <c r="F151" s="19">
        <f t="shared" si="32"/>
        <v>47813.970204000005</v>
      </c>
      <c r="G151" s="19">
        <f t="shared" si="33"/>
        <v>47813.970204000005</v>
      </c>
      <c r="H151" s="18">
        <f t="shared" si="34"/>
        <v>0</v>
      </c>
      <c r="I151" s="18">
        <f t="shared" si="35"/>
        <v>573767.64244800003</v>
      </c>
      <c r="J151" s="18">
        <f t="shared" si="35"/>
        <v>573767.64244800003</v>
      </c>
      <c r="K151" s="18">
        <f t="shared" si="36"/>
        <v>0</v>
      </c>
    </row>
    <row r="152" spans="1:11" x14ac:dyDescent="0.25">
      <c r="A152" s="2" t="s">
        <v>670</v>
      </c>
      <c r="B152" s="2">
        <v>131500</v>
      </c>
      <c r="C152" s="17">
        <v>3.5099999999999999E-2</v>
      </c>
      <c r="D152" s="17">
        <f>+C152</f>
        <v>3.5099999999999999E-2</v>
      </c>
      <c r="E152" s="18">
        <v>0</v>
      </c>
      <c r="F152" s="19">
        <f t="shared" si="32"/>
        <v>0</v>
      </c>
      <c r="G152" s="19">
        <f t="shared" si="33"/>
        <v>0</v>
      </c>
      <c r="H152" s="18">
        <f t="shared" si="34"/>
        <v>0</v>
      </c>
      <c r="I152" s="18">
        <f t="shared" si="35"/>
        <v>0</v>
      </c>
      <c r="J152" s="18">
        <f t="shared" si="35"/>
        <v>0</v>
      </c>
      <c r="K152" s="18">
        <f t="shared" si="36"/>
        <v>0</v>
      </c>
    </row>
    <row r="153" spans="1:11" x14ac:dyDescent="0.25">
      <c r="A153" s="2" t="s">
        <v>671</v>
      </c>
      <c r="B153" s="2">
        <v>131500</v>
      </c>
      <c r="C153" s="17">
        <v>4.5199999999999997E-2</v>
      </c>
      <c r="D153" s="17">
        <f>+C153</f>
        <v>4.5199999999999997E-2</v>
      </c>
      <c r="E153" s="18">
        <v>29269031.52</v>
      </c>
      <c r="F153" s="19">
        <f t="shared" si="32"/>
        <v>110246.685392</v>
      </c>
      <c r="G153" s="19">
        <f t="shared" si="33"/>
        <v>110246.685392</v>
      </c>
      <c r="H153" s="18">
        <f t="shared" si="34"/>
        <v>0</v>
      </c>
      <c r="I153" s="18">
        <f t="shared" si="35"/>
        <v>1322960.2247039999</v>
      </c>
      <c r="J153" s="18">
        <f t="shared" si="35"/>
        <v>1322960.2247039999</v>
      </c>
      <c r="K153" s="18">
        <f t="shared" si="36"/>
        <v>0</v>
      </c>
    </row>
    <row r="154" spans="1:11" x14ac:dyDescent="0.25">
      <c r="A154" s="2" t="s">
        <v>672</v>
      </c>
      <c r="B154" s="2">
        <v>131500</v>
      </c>
      <c r="C154" s="17">
        <v>3.4099999999999998E-2</v>
      </c>
      <c r="D154" s="17">
        <v>3.4200000000000001E-2</v>
      </c>
      <c r="E154" s="18">
        <v>0</v>
      </c>
      <c r="F154" s="19">
        <f t="shared" si="32"/>
        <v>0</v>
      </c>
      <c r="G154" s="19">
        <f t="shared" si="33"/>
        <v>0</v>
      </c>
      <c r="H154" s="18">
        <f t="shared" si="34"/>
        <v>0</v>
      </c>
      <c r="I154" s="18">
        <f t="shared" si="35"/>
        <v>0</v>
      </c>
      <c r="J154" s="18">
        <f t="shared" si="35"/>
        <v>0</v>
      </c>
      <c r="K154" s="18">
        <f t="shared" si="36"/>
        <v>0</v>
      </c>
    </row>
    <row r="155" spans="1:11" x14ac:dyDescent="0.25">
      <c r="A155" s="2" t="s">
        <v>673</v>
      </c>
      <c r="B155" s="2">
        <v>131500</v>
      </c>
      <c r="C155" s="17">
        <v>3.4099999999999998E-2</v>
      </c>
      <c r="D155" s="17">
        <v>3.4200000000000001E-2</v>
      </c>
      <c r="E155" s="18">
        <v>15251335.99</v>
      </c>
      <c r="F155" s="19">
        <f t="shared" si="32"/>
        <v>43339.213104916664</v>
      </c>
      <c r="G155" s="19">
        <f t="shared" si="33"/>
        <v>43466.307571500001</v>
      </c>
      <c r="H155" s="18">
        <f t="shared" si="34"/>
        <v>127.09446658333763</v>
      </c>
      <c r="I155" s="18">
        <f t="shared" si="35"/>
        <v>520070.55725899996</v>
      </c>
      <c r="J155" s="18">
        <f t="shared" si="35"/>
        <v>521595.69085800002</v>
      </c>
      <c r="K155" s="18">
        <f t="shared" si="36"/>
        <v>1525.1335990000516</v>
      </c>
    </row>
    <row r="156" spans="1:11" x14ac:dyDescent="0.25">
      <c r="A156" s="2" t="s">
        <v>674</v>
      </c>
      <c r="B156" s="2">
        <v>131500</v>
      </c>
      <c r="C156" s="17">
        <v>3.0699999999999998E-2</v>
      </c>
      <c r="D156" s="17">
        <v>3.0800000000000001E-2</v>
      </c>
      <c r="E156" s="18">
        <v>12223379.51</v>
      </c>
      <c r="F156" s="19">
        <f t="shared" si="32"/>
        <v>31271.479246416664</v>
      </c>
      <c r="G156" s="19">
        <f t="shared" si="33"/>
        <v>31373.340742333337</v>
      </c>
      <c r="H156" s="18">
        <f t="shared" si="34"/>
        <v>101.86149591667345</v>
      </c>
      <c r="I156" s="18">
        <f t="shared" si="35"/>
        <v>375257.75095699995</v>
      </c>
      <c r="J156" s="18">
        <f t="shared" si="35"/>
        <v>376480.08890800003</v>
      </c>
      <c r="K156" s="18">
        <f t="shared" si="36"/>
        <v>1222.3379510000814</v>
      </c>
    </row>
    <row r="157" spans="1:11" x14ac:dyDescent="0.25">
      <c r="A157" s="2" t="s">
        <v>675</v>
      </c>
      <c r="B157" s="2">
        <v>131500</v>
      </c>
      <c r="C157" s="17">
        <v>3.8100000000000002E-2</v>
      </c>
      <c r="D157" s="17">
        <v>3.8199999999999998E-2</v>
      </c>
      <c r="E157" s="18">
        <v>0</v>
      </c>
      <c r="F157" s="19">
        <f t="shared" si="32"/>
        <v>0</v>
      </c>
      <c r="G157" s="19">
        <f t="shared" si="33"/>
        <v>0</v>
      </c>
      <c r="H157" s="18">
        <f t="shared" si="34"/>
        <v>0</v>
      </c>
      <c r="I157" s="18">
        <f t="shared" si="35"/>
        <v>0</v>
      </c>
      <c r="J157" s="18">
        <f t="shared" si="35"/>
        <v>0</v>
      </c>
      <c r="K157" s="18">
        <f t="shared" si="36"/>
        <v>0</v>
      </c>
    </row>
    <row r="158" spans="1:11" x14ac:dyDescent="0.25">
      <c r="A158" s="2" t="s">
        <v>676</v>
      </c>
      <c r="B158" s="2">
        <v>131500</v>
      </c>
      <c r="C158" s="17">
        <v>3.8100000000000002E-2</v>
      </c>
      <c r="D158" s="17">
        <v>3.8199999999999998E-2</v>
      </c>
      <c r="E158" s="18">
        <v>22442365.23</v>
      </c>
      <c r="F158" s="19">
        <f t="shared" si="32"/>
        <v>71254.509605250001</v>
      </c>
      <c r="G158" s="19">
        <f t="shared" si="33"/>
        <v>71441.529315499996</v>
      </c>
      <c r="H158" s="18">
        <f t="shared" si="34"/>
        <v>187.01971024999511</v>
      </c>
      <c r="I158" s="18">
        <f t="shared" si="35"/>
        <v>855054.11526300001</v>
      </c>
      <c r="J158" s="18">
        <f t="shared" si="35"/>
        <v>857298.35178599996</v>
      </c>
      <c r="K158" s="18">
        <f t="shared" si="36"/>
        <v>2244.2365229999414</v>
      </c>
    </row>
    <row r="159" spans="1:11" x14ac:dyDescent="0.25">
      <c r="A159" s="2" t="s">
        <v>677</v>
      </c>
      <c r="B159" s="2">
        <v>131500</v>
      </c>
      <c r="C159" s="17">
        <v>4.2200000000000001E-2</v>
      </c>
      <c r="D159" s="17">
        <v>4.24E-2</v>
      </c>
      <c r="E159" s="18">
        <v>951198.87</v>
      </c>
      <c r="F159" s="19">
        <f t="shared" si="32"/>
        <v>3345.0493595000003</v>
      </c>
      <c r="G159" s="19">
        <f t="shared" si="33"/>
        <v>3360.9026740000004</v>
      </c>
      <c r="H159" s="18">
        <f t="shared" si="34"/>
        <v>15.853314500000124</v>
      </c>
      <c r="I159" s="18">
        <f t="shared" si="35"/>
        <v>40140.592314000001</v>
      </c>
      <c r="J159" s="18">
        <f t="shared" si="35"/>
        <v>40330.832088000003</v>
      </c>
      <c r="K159" s="18">
        <f t="shared" si="36"/>
        <v>190.23977400000149</v>
      </c>
    </row>
    <row r="160" spans="1:11" x14ac:dyDescent="0.25">
      <c r="A160" s="2" t="s">
        <v>678</v>
      </c>
      <c r="B160" s="2">
        <v>131500</v>
      </c>
      <c r="C160" s="17">
        <v>1.6300000000000002E-2</v>
      </c>
      <c r="D160" s="17">
        <v>1.6400000000000001E-2</v>
      </c>
      <c r="E160" s="18">
        <v>0</v>
      </c>
      <c r="F160" s="19">
        <f t="shared" si="32"/>
        <v>0</v>
      </c>
      <c r="G160" s="19">
        <f t="shared" si="33"/>
        <v>0</v>
      </c>
      <c r="H160" s="18">
        <f t="shared" si="34"/>
        <v>0</v>
      </c>
      <c r="I160" s="18">
        <f t="shared" si="35"/>
        <v>0</v>
      </c>
      <c r="J160" s="18">
        <f t="shared" si="35"/>
        <v>0</v>
      </c>
      <c r="K160" s="18">
        <f t="shared" si="36"/>
        <v>0</v>
      </c>
    </row>
    <row r="161" spans="1:11" x14ac:dyDescent="0.25">
      <c r="A161" s="2" t="s">
        <v>679</v>
      </c>
      <c r="B161" s="2">
        <v>131500</v>
      </c>
      <c r="C161" s="17">
        <v>1.6300000000000002E-2</v>
      </c>
      <c r="D161" s="17">
        <v>1.6400000000000001E-2</v>
      </c>
      <c r="E161" s="18">
        <v>35339924.899999999</v>
      </c>
      <c r="F161" s="19">
        <f t="shared" si="32"/>
        <v>48003.397989166668</v>
      </c>
      <c r="G161" s="19">
        <f t="shared" si="33"/>
        <v>48297.89736333333</v>
      </c>
      <c r="H161" s="18">
        <f t="shared" si="34"/>
        <v>294.49937416666216</v>
      </c>
      <c r="I161" s="18">
        <f t="shared" si="35"/>
        <v>576040.77587000001</v>
      </c>
      <c r="J161" s="18">
        <f t="shared" si="35"/>
        <v>579574.76835999999</v>
      </c>
      <c r="K161" s="18">
        <f t="shared" si="36"/>
        <v>3533.9924899999751</v>
      </c>
    </row>
    <row r="162" spans="1:11" x14ac:dyDescent="0.25">
      <c r="A162" s="2" t="s">
        <v>680</v>
      </c>
      <c r="B162" s="2">
        <v>131500</v>
      </c>
      <c r="C162" s="17">
        <v>3.5799999999999998E-2</v>
      </c>
      <c r="D162" s="17">
        <v>3.61E-2</v>
      </c>
      <c r="E162" s="18">
        <v>0</v>
      </c>
      <c r="F162" s="19">
        <f t="shared" si="32"/>
        <v>0</v>
      </c>
      <c r="G162" s="19">
        <f t="shared" si="33"/>
        <v>0</v>
      </c>
      <c r="H162" s="18">
        <f t="shared" si="34"/>
        <v>0</v>
      </c>
      <c r="I162" s="18">
        <f t="shared" si="35"/>
        <v>0</v>
      </c>
      <c r="J162" s="18">
        <f t="shared" si="35"/>
        <v>0</v>
      </c>
      <c r="K162" s="18">
        <f t="shared" si="36"/>
        <v>0</v>
      </c>
    </row>
    <row r="163" spans="1:11" x14ac:dyDescent="0.25">
      <c r="A163" s="2" t="s">
        <v>681</v>
      </c>
      <c r="B163" s="2">
        <v>131500</v>
      </c>
      <c r="C163" s="17">
        <v>3.5799999999999998E-2</v>
      </c>
      <c r="D163" s="17">
        <v>3.61E-2</v>
      </c>
      <c r="E163" s="18">
        <v>0</v>
      </c>
      <c r="F163" s="19">
        <f t="shared" si="32"/>
        <v>0</v>
      </c>
      <c r="G163" s="19">
        <f t="shared" si="33"/>
        <v>0</v>
      </c>
      <c r="H163" s="18">
        <f t="shared" si="34"/>
        <v>0</v>
      </c>
      <c r="I163" s="18">
        <f t="shared" si="35"/>
        <v>0</v>
      </c>
      <c r="J163" s="18">
        <f t="shared" si="35"/>
        <v>0</v>
      </c>
      <c r="K163" s="18">
        <f t="shared" si="36"/>
        <v>0</v>
      </c>
    </row>
    <row r="164" spans="1:11" x14ac:dyDescent="0.25">
      <c r="A164" s="2" t="s">
        <v>682</v>
      </c>
      <c r="B164" s="2">
        <v>131500</v>
      </c>
      <c r="C164" s="17">
        <v>3.5799999999999998E-2</v>
      </c>
      <c r="D164" s="17">
        <v>3.61E-2</v>
      </c>
      <c r="E164" s="18">
        <v>53839606.980000004</v>
      </c>
      <c r="F164" s="19">
        <f t="shared" si="32"/>
        <v>160621.49415700001</v>
      </c>
      <c r="G164" s="19">
        <f t="shared" si="33"/>
        <v>161967.48433150002</v>
      </c>
      <c r="H164" s="18">
        <f t="shared" si="34"/>
        <v>1345.9901745000097</v>
      </c>
      <c r="I164" s="18">
        <f t="shared" si="35"/>
        <v>1927457.9298840002</v>
      </c>
      <c r="J164" s="18">
        <f t="shared" si="35"/>
        <v>1943609.8119780002</v>
      </c>
      <c r="K164" s="18">
        <f t="shared" si="36"/>
        <v>16151.882094000001</v>
      </c>
    </row>
    <row r="165" spans="1:11" x14ac:dyDescent="0.25">
      <c r="A165" s="2" t="s">
        <v>683</v>
      </c>
      <c r="B165" s="2">
        <v>131500</v>
      </c>
      <c r="C165" s="17">
        <v>3.1899999999999998E-2</v>
      </c>
      <c r="D165" s="17">
        <v>3.2099999999999997E-2</v>
      </c>
      <c r="E165" s="18">
        <v>12041998.279999999</v>
      </c>
      <c r="F165" s="19">
        <f t="shared" si="32"/>
        <v>32011.645427666663</v>
      </c>
      <c r="G165" s="19">
        <f t="shared" si="33"/>
        <v>32212.345398999994</v>
      </c>
      <c r="H165" s="18">
        <f t="shared" si="34"/>
        <v>200.69997133333163</v>
      </c>
      <c r="I165" s="18">
        <f t="shared" si="35"/>
        <v>384139.74513199995</v>
      </c>
      <c r="J165" s="18">
        <f t="shared" si="35"/>
        <v>386548.14478799992</v>
      </c>
      <c r="K165" s="18">
        <f t="shared" si="36"/>
        <v>2408.399655999965</v>
      </c>
    </row>
    <row r="166" spans="1:11" x14ac:dyDescent="0.25">
      <c r="A166" s="2" t="s">
        <v>684</v>
      </c>
      <c r="B166" s="2">
        <v>131500</v>
      </c>
      <c r="C166" s="17">
        <v>3.9699999999999999E-2</v>
      </c>
      <c r="D166" s="17">
        <v>0.04</v>
      </c>
      <c r="E166" s="18">
        <v>15148041.550000001</v>
      </c>
      <c r="F166" s="19">
        <f t="shared" si="32"/>
        <v>50114.770794583339</v>
      </c>
      <c r="G166" s="19">
        <f t="shared" si="33"/>
        <v>50493.471833333337</v>
      </c>
      <c r="H166" s="18">
        <f t="shared" si="34"/>
        <v>378.70103874999768</v>
      </c>
      <c r="I166" s="18">
        <f t="shared" si="35"/>
        <v>601377.24953500007</v>
      </c>
      <c r="J166" s="18">
        <f t="shared" si="35"/>
        <v>605921.66200000001</v>
      </c>
      <c r="K166" s="18">
        <f t="shared" si="36"/>
        <v>4544.412464999943</v>
      </c>
    </row>
    <row r="167" spans="1:11" x14ac:dyDescent="0.25">
      <c r="A167" s="2" t="s">
        <v>685</v>
      </c>
      <c r="B167" s="2">
        <v>131500</v>
      </c>
      <c r="C167" s="17">
        <v>0</v>
      </c>
      <c r="D167" s="17">
        <v>0</v>
      </c>
      <c r="E167" s="18">
        <v>0</v>
      </c>
      <c r="F167" s="19">
        <f t="shared" si="32"/>
        <v>0</v>
      </c>
      <c r="G167" s="19">
        <f t="shared" si="33"/>
        <v>0</v>
      </c>
      <c r="H167" s="18">
        <f t="shared" si="34"/>
        <v>0</v>
      </c>
      <c r="I167" s="18">
        <f t="shared" si="35"/>
        <v>0</v>
      </c>
      <c r="J167" s="18">
        <f t="shared" si="35"/>
        <v>0</v>
      </c>
      <c r="K167" s="18">
        <f t="shared" si="36"/>
        <v>0</v>
      </c>
    </row>
    <row r="168" spans="1:11" x14ac:dyDescent="0.25">
      <c r="A168" s="2" t="s">
        <v>686</v>
      </c>
      <c r="B168" s="2">
        <v>131500</v>
      </c>
      <c r="C168" s="17">
        <v>0</v>
      </c>
      <c r="D168" s="17">
        <v>0</v>
      </c>
      <c r="E168" s="18">
        <v>0</v>
      </c>
      <c r="F168" s="19">
        <f t="shared" si="32"/>
        <v>0</v>
      </c>
      <c r="G168" s="19">
        <f t="shared" si="33"/>
        <v>0</v>
      </c>
      <c r="H168" s="18">
        <f t="shared" si="34"/>
        <v>0</v>
      </c>
      <c r="I168" s="18">
        <f t="shared" si="35"/>
        <v>0</v>
      </c>
      <c r="J168" s="18">
        <f t="shared" si="35"/>
        <v>0</v>
      </c>
      <c r="K168" s="18">
        <f t="shared" si="36"/>
        <v>0</v>
      </c>
    </row>
    <row r="169" spans="1:11" x14ac:dyDescent="0.25">
      <c r="A169" s="2" t="s">
        <v>687</v>
      </c>
      <c r="B169" s="2">
        <v>131500</v>
      </c>
      <c r="C169" s="17">
        <v>2.0199999999999999E-2</v>
      </c>
      <c r="D169" s="17">
        <v>2.1100000000000001E-2</v>
      </c>
      <c r="E169" s="18">
        <v>45771398.999999985</v>
      </c>
      <c r="F169" s="19">
        <f t="shared" si="32"/>
        <v>77048.521649999966</v>
      </c>
      <c r="G169" s="19">
        <f t="shared" si="33"/>
        <v>80481.376574999973</v>
      </c>
      <c r="H169" s="18">
        <f t="shared" si="34"/>
        <v>3432.8549250000069</v>
      </c>
      <c r="I169" s="18">
        <f t="shared" si="35"/>
        <v>924582.25979999965</v>
      </c>
      <c r="J169" s="18">
        <f t="shared" si="35"/>
        <v>965776.51889999968</v>
      </c>
      <c r="K169" s="18">
        <f t="shared" si="36"/>
        <v>41194.259100000025</v>
      </c>
    </row>
    <row r="170" spans="1:11" x14ac:dyDescent="0.25">
      <c r="A170" s="2" t="s">
        <v>688</v>
      </c>
      <c r="B170" s="2">
        <v>131500</v>
      </c>
      <c r="C170" s="17">
        <v>2.0199999999999999E-2</v>
      </c>
      <c r="D170" s="17">
        <v>2.1100000000000001E-2</v>
      </c>
      <c r="E170" s="18">
        <v>1264434.92</v>
      </c>
      <c r="F170" s="19">
        <f t="shared" si="32"/>
        <v>2128.4654486666664</v>
      </c>
      <c r="G170" s="19">
        <f t="shared" si="33"/>
        <v>2223.2980676666666</v>
      </c>
      <c r="H170" s="18">
        <f t="shared" si="34"/>
        <v>94.83261900000025</v>
      </c>
      <c r="I170" s="18">
        <f t="shared" si="35"/>
        <v>25541.585383999998</v>
      </c>
      <c r="J170" s="18">
        <f t="shared" si="35"/>
        <v>26679.576811999999</v>
      </c>
      <c r="K170" s="18">
        <f t="shared" si="36"/>
        <v>1137.9914280000012</v>
      </c>
    </row>
    <row r="171" spans="1:11" x14ac:dyDescent="0.25">
      <c r="A171" s="2" t="s">
        <v>689</v>
      </c>
      <c r="B171" s="2">
        <v>131500</v>
      </c>
      <c r="C171" s="17">
        <v>2.0199999999999999E-2</v>
      </c>
      <c r="D171" s="17">
        <v>2.1100000000000001E-2</v>
      </c>
      <c r="E171" s="18">
        <v>1420059.28</v>
      </c>
      <c r="F171" s="19">
        <f t="shared" si="32"/>
        <v>2390.433121333333</v>
      </c>
      <c r="G171" s="19">
        <f t="shared" si="33"/>
        <v>2496.9375673333334</v>
      </c>
      <c r="H171" s="18">
        <f t="shared" si="34"/>
        <v>106.50444600000037</v>
      </c>
      <c r="I171" s="18">
        <f t="shared" si="35"/>
        <v>28685.197455999994</v>
      </c>
      <c r="J171" s="18">
        <f t="shared" si="35"/>
        <v>29963.250808000001</v>
      </c>
      <c r="K171" s="18">
        <f t="shared" si="36"/>
        <v>1278.0533520000063</v>
      </c>
    </row>
    <row r="172" spans="1:11" x14ac:dyDescent="0.25">
      <c r="A172" s="2" t="s">
        <v>690</v>
      </c>
      <c r="B172" s="2">
        <v>131500</v>
      </c>
      <c r="C172" s="17">
        <v>2.0199999999999999E-2</v>
      </c>
      <c r="D172" s="17">
        <v>2.1100000000000001E-2</v>
      </c>
      <c r="E172" s="18">
        <v>2428070.09</v>
      </c>
      <c r="F172" s="19">
        <f t="shared" si="32"/>
        <v>4087.2513181666659</v>
      </c>
      <c r="G172" s="19">
        <f t="shared" si="33"/>
        <v>4269.3565749166664</v>
      </c>
      <c r="H172" s="18">
        <f t="shared" si="34"/>
        <v>182.10525675000054</v>
      </c>
      <c r="I172" s="18">
        <f t="shared" si="35"/>
        <v>49047.015817999993</v>
      </c>
      <c r="J172" s="18">
        <f t="shared" si="35"/>
        <v>51232.278898999997</v>
      </c>
      <c r="K172" s="18">
        <f t="shared" si="36"/>
        <v>2185.2630810000046</v>
      </c>
    </row>
    <row r="173" spans="1:11" x14ac:dyDescent="0.25">
      <c r="A173" s="2" t="s">
        <v>691</v>
      </c>
      <c r="B173" s="2">
        <v>131500</v>
      </c>
      <c r="C173" s="17">
        <v>2.0199999999999999E-2</v>
      </c>
      <c r="D173" s="17">
        <v>2.1100000000000001E-2</v>
      </c>
      <c r="E173" s="18">
        <v>41228.660000000003</v>
      </c>
      <c r="F173" s="19">
        <f t="shared" si="32"/>
        <v>69.401577666666668</v>
      </c>
      <c r="G173" s="19">
        <f t="shared" si="33"/>
        <v>72.493727166666673</v>
      </c>
      <c r="H173" s="18">
        <f t="shared" si="34"/>
        <v>3.092149500000005</v>
      </c>
      <c r="I173" s="18">
        <f t="shared" si="35"/>
        <v>832.81893200000002</v>
      </c>
      <c r="J173" s="18">
        <f t="shared" si="35"/>
        <v>869.92472600000008</v>
      </c>
      <c r="K173" s="18">
        <f t="shared" si="36"/>
        <v>37.10579400000006</v>
      </c>
    </row>
    <row r="174" spans="1:11" x14ac:dyDescent="0.25">
      <c r="A174" s="2" t="s">
        <v>692</v>
      </c>
      <c r="B174" s="2">
        <v>131500</v>
      </c>
      <c r="C174" s="17">
        <v>1.2800000000000001E-2</v>
      </c>
      <c r="D174" s="17">
        <v>1.2699999999999999E-2</v>
      </c>
      <c r="E174" s="18">
        <v>1415469.1</v>
      </c>
      <c r="F174" s="19">
        <f t="shared" si="32"/>
        <v>1509.833706666667</v>
      </c>
      <c r="G174" s="19">
        <f t="shared" si="33"/>
        <v>1498.0381308333333</v>
      </c>
      <c r="H174" s="18">
        <f t="shared" si="34"/>
        <v>-11.795575833333714</v>
      </c>
      <c r="I174" s="18">
        <f t="shared" si="35"/>
        <v>18118.004480000003</v>
      </c>
      <c r="J174" s="18">
        <f t="shared" si="35"/>
        <v>17976.457569999999</v>
      </c>
      <c r="K174" s="18">
        <f t="shared" si="36"/>
        <v>-141.54691000000457</v>
      </c>
    </row>
    <row r="175" spans="1:11" x14ac:dyDescent="0.25">
      <c r="A175" s="2" t="s">
        <v>693</v>
      </c>
      <c r="B175" s="2">
        <v>131500</v>
      </c>
      <c r="C175" s="17">
        <v>0</v>
      </c>
      <c r="D175" s="17">
        <v>0</v>
      </c>
      <c r="E175" s="18">
        <v>0</v>
      </c>
      <c r="F175" s="19">
        <f t="shared" si="32"/>
        <v>0</v>
      </c>
      <c r="G175" s="19">
        <f t="shared" si="33"/>
        <v>0</v>
      </c>
      <c r="H175" s="18">
        <f t="shared" si="34"/>
        <v>0</v>
      </c>
      <c r="I175" s="18">
        <f t="shared" si="35"/>
        <v>0</v>
      </c>
      <c r="J175" s="18">
        <f t="shared" si="35"/>
        <v>0</v>
      </c>
      <c r="K175" s="18">
        <f t="shared" si="36"/>
        <v>0</v>
      </c>
    </row>
    <row r="176" spans="1:11" x14ac:dyDescent="0.25">
      <c r="A176" s="2" t="s">
        <v>693</v>
      </c>
      <c r="B176" s="2">
        <v>131500</v>
      </c>
      <c r="C176" s="17">
        <v>0</v>
      </c>
      <c r="D176" s="17">
        <v>0</v>
      </c>
      <c r="E176" s="18">
        <v>0</v>
      </c>
      <c r="F176" s="19">
        <f t="shared" si="32"/>
        <v>0</v>
      </c>
      <c r="G176" s="19">
        <f t="shared" si="33"/>
        <v>0</v>
      </c>
      <c r="H176" s="18">
        <f t="shared" si="34"/>
        <v>0</v>
      </c>
      <c r="I176" s="18">
        <f t="shared" si="35"/>
        <v>0</v>
      </c>
      <c r="J176" s="18">
        <f t="shared" si="35"/>
        <v>0</v>
      </c>
      <c r="K176" s="18">
        <f t="shared" si="36"/>
        <v>0</v>
      </c>
    </row>
    <row r="177" spans="1:11" x14ac:dyDescent="0.25">
      <c r="A177" s="7" t="s">
        <v>133</v>
      </c>
      <c r="C177" s="17"/>
      <c r="D177" s="17"/>
      <c r="E177" s="20">
        <f>SUBTOTAL(9,E149:E176)</f>
        <v>265194200.35999998</v>
      </c>
      <c r="F177" s="20">
        <f t="shared" ref="F177:K177" si="37">SUBTOTAL(9,F149:F176)</f>
        <v>685256.12210300018</v>
      </c>
      <c r="G177" s="20">
        <f t="shared" si="37"/>
        <v>691715.43546941667</v>
      </c>
      <c r="H177" s="20">
        <f t="shared" si="37"/>
        <v>6459.3133664166835</v>
      </c>
      <c r="I177" s="20">
        <f t="shared" si="37"/>
        <v>8223073.4652359989</v>
      </c>
      <c r="J177" s="20">
        <f t="shared" si="37"/>
        <v>8300585.2256329982</v>
      </c>
      <c r="K177" s="20">
        <f t="shared" si="37"/>
        <v>77511.760396999976</v>
      </c>
    </row>
    <row r="178" spans="1:11" x14ac:dyDescent="0.25">
      <c r="C178" s="17"/>
      <c r="D178" s="17"/>
      <c r="E178" s="18"/>
      <c r="F178" s="19"/>
      <c r="G178" s="19"/>
      <c r="H178" s="18"/>
      <c r="I178" s="18"/>
      <c r="J178" s="18"/>
      <c r="K178" s="18"/>
    </row>
    <row r="179" spans="1:11" x14ac:dyDescent="0.25">
      <c r="A179" s="7" t="s">
        <v>134</v>
      </c>
      <c r="C179" s="17"/>
      <c r="D179" s="17"/>
      <c r="E179" s="18"/>
      <c r="F179" s="19"/>
      <c r="G179" s="19"/>
      <c r="H179" s="18"/>
      <c r="I179" s="18"/>
      <c r="J179" s="18"/>
      <c r="K179" s="18"/>
    </row>
    <row r="180" spans="1:11" x14ac:dyDescent="0.25">
      <c r="A180" s="2" t="s">
        <v>694</v>
      </c>
      <c r="B180" s="2">
        <v>131600</v>
      </c>
      <c r="C180" s="17">
        <v>0</v>
      </c>
      <c r="D180" s="17">
        <v>0</v>
      </c>
      <c r="E180" s="18">
        <v>0</v>
      </c>
      <c r="F180" s="19">
        <f t="shared" ref="F180:F195" si="38">E180*C180/12</f>
        <v>0</v>
      </c>
      <c r="G180" s="19">
        <f t="shared" ref="G180:G195" si="39">+E180*D180/12</f>
        <v>0</v>
      </c>
      <c r="H180" s="18">
        <f t="shared" ref="H180:H195" si="40">+G180-F180</f>
        <v>0</v>
      </c>
      <c r="I180" s="18">
        <f t="shared" ref="I180:J195" si="41">+F180*12</f>
        <v>0</v>
      </c>
      <c r="J180" s="18">
        <f t="shared" si="41"/>
        <v>0</v>
      </c>
      <c r="K180" s="18">
        <f t="shared" ref="K180:K195" si="42">+J180-I180</f>
        <v>0</v>
      </c>
    </row>
    <row r="181" spans="1:11" x14ac:dyDescent="0.25">
      <c r="A181" s="2" t="s">
        <v>695</v>
      </c>
      <c r="B181" s="2">
        <v>131600</v>
      </c>
      <c r="C181" s="17">
        <v>0</v>
      </c>
      <c r="D181" s="17">
        <v>0</v>
      </c>
      <c r="E181" s="18">
        <v>0</v>
      </c>
      <c r="F181" s="19">
        <f t="shared" si="38"/>
        <v>0</v>
      </c>
      <c r="G181" s="19">
        <f t="shared" si="39"/>
        <v>0</v>
      </c>
      <c r="H181" s="18">
        <f t="shared" si="40"/>
        <v>0</v>
      </c>
      <c r="I181" s="18">
        <f t="shared" si="41"/>
        <v>0</v>
      </c>
      <c r="J181" s="18">
        <f t="shared" si="41"/>
        <v>0</v>
      </c>
      <c r="K181" s="18">
        <f t="shared" si="42"/>
        <v>0</v>
      </c>
    </row>
    <row r="182" spans="1:11" x14ac:dyDescent="0.25">
      <c r="A182" s="2" t="s">
        <v>696</v>
      </c>
      <c r="B182" s="2">
        <v>131600</v>
      </c>
      <c r="C182" s="17">
        <v>3.1199999999999999E-2</v>
      </c>
      <c r="D182" s="17">
        <f>+C182</f>
        <v>3.1199999999999999E-2</v>
      </c>
      <c r="E182" s="18">
        <v>7954387.5499999998</v>
      </c>
      <c r="F182" s="19">
        <f t="shared" si="38"/>
        <v>20681.407629999998</v>
      </c>
      <c r="G182" s="19">
        <f t="shared" si="39"/>
        <v>20681.407629999998</v>
      </c>
      <c r="H182" s="18">
        <f t="shared" si="40"/>
        <v>0</v>
      </c>
      <c r="I182" s="18">
        <f t="shared" si="41"/>
        <v>248176.89155999996</v>
      </c>
      <c r="J182" s="18">
        <f t="shared" si="41"/>
        <v>248176.89155999996</v>
      </c>
      <c r="K182" s="18">
        <f t="shared" si="42"/>
        <v>0</v>
      </c>
    </row>
    <row r="183" spans="1:11" x14ac:dyDescent="0.25">
      <c r="A183" s="2" t="s">
        <v>697</v>
      </c>
      <c r="B183" s="2">
        <v>131600</v>
      </c>
      <c r="C183" s="17">
        <v>1.8100000000000002E-2</v>
      </c>
      <c r="D183" s="17">
        <v>1.8200000000000001E-2</v>
      </c>
      <c r="E183" s="18">
        <v>1965774.92</v>
      </c>
      <c r="F183" s="19">
        <f t="shared" si="38"/>
        <v>2965.0438376666666</v>
      </c>
      <c r="G183" s="19">
        <f t="shared" si="39"/>
        <v>2981.425295333333</v>
      </c>
      <c r="H183" s="18">
        <f t="shared" si="40"/>
        <v>16.381457666666392</v>
      </c>
      <c r="I183" s="18">
        <f t="shared" si="41"/>
        <v>35580.526052000001</v>
      </c>
      <c r="J183" s="18">
        <f t="shared" si="41"/>
        <v>35777.103543999998</v>
      </c>
      <c r="K183" s="18">
        <f t="shared" si="42"/>
        <v>196.57749199999671</v>
      </c>
    </row>
    <row r="184" spans="1:11" x14ac:dyDescent="0.25">
      <c r="A184" s="2" t="s">
        <v>698</v>
      </c>
      <c r="B184" s="2">
        <v>131600</v>
      </c>
      <c r="C184" s="17">
        <v>2.3999999999999998E-3</v>
      </c>
      <c r="D184" s="17">
        <v>2.3999999999999998E-3</v>
      </c>
      <c r="E184" s="18">
        <v>962012.25</v>
      </c>
      <c r="F184" s="19">
        <f t="shared" si="38"/>
        <v>192.40244999999996</v>
      </c>
      <c r="G184" s="19">
        <f t="shared" si="39"/>
        <v>192.40244999999996</v>
      </c>
      <c r="H184" s="18">
        <f t="shared" si="40"/>
        <v>0</v>
      </c>
      <c r="I184" s="18">
        <f t="shared" si="41"/>
        <v>2308.8293999999996</v>
      </c>
      <c r="J184" s="18">
        <f t="shared" si="41"/>
        <v>2308.8293999999996</v>
      </c>
      <c r="K184" s="18">
        <f t="shared" si="42"/>
        <v>0</v>
      </c>
    </row>
    <row r="185" spans="1:11" x14ac:dyDescent="0.25">
      <c r="A185" s="2" t="s">
        <v>699</v>
      </c>
      <c r="B185" s="2">
        <v>131600</v>
      </c>
      <c r="C185" s="17">
        <v>1.3899999999999999E-2</v>
      </c>
      <c r="D185" s="17">
        <v>1.4E-2</v>
      </c>
      <c r="E185" s="18">
        <v>1687752.03</v>
      </c>
      <c r="F185" s="19">
        <f t="shared" si="38"/>
        <v>1954.9794347499999</v>
      </c>
      <c r="G185" s="19">
        <f t="shared" si="39"/>
        <v>1969.0440350000001</v>
      </c>
      <c r="H185" s="18">
        <f t="shared" si="40"/>
        <v>14.06460025000024</v>
      </c>
      <c r="I185" s="18">
        <f t="shared" si="41"/>
        <v>23459.753216999998</v>
      </c>
      <c r="J185" s="18">
        <f t="shared" si="41"/>
        <v>23628.528420000002</v>
      </c>
      <c r="K185" s="18">
        <f t="shared" si="42"/>
        <v>168.77520300000469</v>
      </c>
    </row>
    <row r="186" spans="1:11" x14ac:dyDescent="0.25">
      <c r="A186" s="2" t="s">
        <v>700</v>
      </c>
      <c r="B186" s="2">
        <v>131600</v>
      </c>
      <c r="C186" s="17">
        <v>1.6900000000000002E-2</v>
      </c>
      <c r="D186" s="17">
        <v>1.72E-2</v>
      </c>
      <c r="E186" s="18">
        <v>3768870.32</v>
      </c>
      <c r="F186" s="19">
        <f t="shared" si="38"/>
        <v>5307.8257006666672</v>
      </c>
      <c r="G186" s="19">
        <f t="shared" si="39"/>
        <v>5402.0474586666669</v>
      </c>
      <c r="H186" s="18">
        <f t="shared" si="40"/>
        <v>94.221757999999681</v>
      </c>
      <c r="I186" s="18">
        <f t="shared" si="41"/>
        <v>63693.908408000003</v>
      </c>
      <c r="J186" s="18">
        <f t="shared" si="41"/>
        <v>64824.569503999999</v>
      </c>
      <c r="K186" s="18">
        <f t="shared" si="42"/>
        <v>1130.6610959999962</v>
      </c>
    </row>
    <row r="187" spans="1:11" x14ac:dyDescent="0.25">
      <c r="A187" s="2" t="s">
        <v>701</v>
      </c>
      <c r="B187" s="2">
        <v>131600</v>
      </c>
      <c r="C187" s="17">
        <v>1.6900000000000002E-2</v>
      </c>
      <c r="D187" s="17">
        <v>1.72E-2</v>
      </c>
      <c r="E187" s="18">
        <v>0</v>
      </c>
      <c r="F187" s="19">
        <f t="shared" si="38"/>
        <v>0</v>
      </c>
      <c r="G187" s="19">
        <f t="shared" si="39"/>
        <v>0</v>
      </c>
      <c r="H187" s="18">
        <f t="shared" si="40"/>
        <v>0</v>
      </c>
      <c r="I187" s="18">
        <f t="shared" si="41"/>
        <v>0</v>
      </c>
      <c r="J187" s="18">
        <f t="shared" si="41"/>
        <v>0</v>
      </c>
      <c r="K187" s="18">
        <f t="shared" si="42"/>
        <v>0</v>
      </c>
    </row>
    <row r="188" spans="1:11" x14ac:dyDescent="0.25">
      <c r="A188" s="2" t="s">
        <v>702</v>
      </c>
      <c r="B188" s="2">
        <v>131600</v>
      </c>
      <c r="C188" s="17">
        <v>4.9000000000000002E-2</v>
      </c>
      <c r="D188" s="17">
        <v>4.9399999999999999E-2</v>
      </c>
      <c r="E188" s="18">
        <v>16121538.150000002</v>
      </c>
      <c r="F188" s="19">
        <f t="shared" si="38"/>
        <v>65829.614112500014</v>
      </c>
      <c r="G188" s="19">
        <f t="shared" si="39"/>
        <v>66366.998717500013</v>
      </c>
      <c r="H188" s="18">
        <f t="shared" si="40"/>
        <v>537.38460499999928</v>
      </c>
      <c r="I188" s="18">
        <f t="shared" si="41"/>
        <v>789955.36935000017</v>
      </c>
      <c r="J188" s="18">
        <f t="shared" si="41"/>
        <v>796403.98461000016</v>
      </c>
      <c r="K188" s="18">
        <f t="shared" si="42"/>
        <v>6448.6152599999914</v>
      </c>
    </row>
    <row r="189" spans="1:11" x14ac:dyDescent="0.25">
      <c r="A189" s="2" t="s">
        <v>703</v>
      </c>
      <c r="B189" s="2">
        <v>131600</v>
      </c>
      <c r="C189" s="17">
        <v>0</v>
      </c>
      <c r="D189" s="17">
        <v>0</v>
      </c>
      <c r="E189" s="18">
        <v>0</v>
      </c>
      <c r="F189" s="19">
        <f t="shared" si="38"/>
        <v>0</v>
      </c>
      <c r="G189" s="19">
        <f t="shared" si="39"/>
        <v>0</v>
      </c>
      <c r="H189" s="18">
        <f t="shared" si="40"/>
        <v>0</v>
      </c>
      <c r="I189" s="18">
        <f t="shared" si="41"/>
        <v>0</v>
      </c>
      <c r="J189" s="18">
        <f t="shared" si="41"/>
        <v>0</v>
      </c>
      <c r="K189" s="18">
        <f t="shared" si="42"/>
        <v>0</v>
      </c>
    </row>
    <row r="190" spans="1:11" x14ac:dyDescent="0.25">
      <c r="A190" s="2" t="s">
        <v>704</v>
      </c>
      <c r="B190" s="2">
        <v>131600</v>
      </c>
      <c r="C190" s="17">
        <v>0</v>
      </c>
      <c r="D190" s="17">
        <v>0</v>
      </c>
      <c r="E190" s="18">
        <v>0</v>
      </c>
      <c r="F190" s="19">
        <f t="shared" si="38"/>
        <v>0</v>
      </c>
      <c r="G190" s="19">
        <f t="shared" si="39"/>
        <v>0</v>
      </c>
      <c r="H190" s="18">
        <f t="shared" si="40"/>
        <v>0</v>
      </c>
      <c r="I190" s="18">
        <f t="shared" si="41"/>
        <v>0</v>
      </c>
      <c r="J190" s="18">
        <f t="shared" si="41"/>
        <v>0</v>
      </c>
      <c r="K190" s="18">
        <f t="shared" si="42"/>
        <v>0</v>
      </c>
    </row>
    <row r="191" spans="1:11" x14ac:dyDescent="0.25">
      <c r="A191" s="2" t="s">
        <v>705</v>
      </c>
      <c r="B191" s="2">
        <v>131600</v>
      </c>
      <c r="C191" s="17">
        <v>0</v>
      </c>
      <c r="D191" s="17">
        <v>0</v>
      </c>
      <c r="E191" s="18">
        <v>0</v>
      </c>
      <c r="F191" s="19">
        <f t="shared" si="38"/>
        <v>0</v>
      </c>
      <c r="G191" s="19">
        <f t="shared" si="39"/>
        <v>0</v>
      </c>
      <c r="H191" s="18">
        <f t="shared" si="40"/>
        <v>0</v>
      </c>
      <c r="I191" s="18">
        <f t="shared" si="41"/>
        <v>0</v>
      </c>
      <c r="J191" s="18">
        <f t="shared" si="41"/>
        <v>0</v>
      </c>
      <c r="K191" s="18">
        <f t="shared" si="42"/>
        <v>0</v>
      </c>
    </row>
    <row r="192" spans="1:11" x14ac:dyDescent="0.25">
      <c r="A192" s="2" t="s">
        <v>706</v>
      </c>
      <c r="B192" s="2">
        <v>131600</v>
      </c>
      <c r="C192" s="17">
        <v>4.4399999999999995E-2</v>
      </c>
      <c r="D192" s="17">
        <v>4.4699999999999997E-2</v>
      </c>
      <c r="E192" s="18">
        <v>5580205.7000000002</v>
      </c>
      <c r="F192" s="19">
        <f t="shared" si="38"/>
        <v>20646.761089999996</v>
      </c>
      <c r="G192" s="19">
        <f t="shared" si="39"/>
        <v>20786.266232499998</v>
      </c>
      <c r="H192" s="18">
        <f t="shared" si="40"/>
        <v>139.50514250000197</v>
      </c>
      <c r="I192" s="18">
        <f t="shared" si="41"/>
        <v>247761.13307999994</v>
      </c>
      <c r="J192" s="18">
        <f t="shared" si="41"/>
        <v>249435.19478999998</v>
      </c>
      <c r="K192" s="18">
        <f t="shared" si="42"/>
        <v>1674.0617100000381</v>
      </c>
    </row>
    <row r="193" spans="1:11" x14ac:dyDescent="0.25">
      <c r="A193" s="2" t="s">
        <v>707</v>
      </c>
      <c r="B193" s="2">
        <v>131600</v>
      </c>
      <c r="C193" s="17">
        <v>2.4300000000000002E-2</v>
      </c>
      <c r="D193" s="17">
        <v>2.52E-2</v>
      </c>
      <c r="E193" s="18">
        <v>8532908.1099999975</v>
      </c>
      <c r="F193" s="19">
        <f t="shared" si="38"/>
        <v>17279.138922749997</v>
      </c>
      <c r="G193" s="19">
        <f t="shared" si="39"/>
        <v>17919.107030999996</v>
      </c>
      <c r="H193" s="18">
        <f t="shared" si="40"/>
        <v>639.9681082499992</v>
      </c>
      <c r="I193" s="18">
        <f t="shared" si="41"/>
        <v>207349.66707299996</v>
      </c>
      <c r="J193" s="18">
        <f t="shared" si="41"/>
        <v>215029.28437199997</v>
      </c>
      <c r="K193" s="18">
        <f t="shared" si="42"/>
        <v>7679.617299000005</v>
      </c>
    </row>
    <row r="194" spans="1:11" x14ac:dyDescent="0.25">
      <c r="A194" s="2" t="s">
        <v>708</v>
      </c>
      <c r="B194" s="2">
        <v>131600</v>
      </c>
      <c r="C194" s="17">
        <v>0</v>
      </c>
      <c r="D194" s="17">
        <v>0</v>
      </c>
      <c r="E194" s="18">
        <v>0</v>
      </c>
      <c r="F194" s="19">
        <f t="shared" si="38"/>
        <v>0</v>
      </c>
      <c r="G194" s="19">
        <f t="shared" si="39"/>
        <v>0</v>
      </c>
      <c r="H194" s="18">
        <f t="shared" si="40"/>
        <v>0</v>
      </c>
      <c r="I194" s="18">
        <f t="shared" si="41"/>
        <v>0</v>
      </c>
      <c r="J194" s="18">
        <f t="shared" si="41"/>
        <v>0</v>
      </c>
      <c r="K194" s="18">
        <f t="shared" si="42"/>
        <v>0</v>
      </c>
    </row>
    <row r="195" spans="1:11" x14ac:dyDescent="0.25">
      <c r="A195" s="2" t="s">
        <v>709</v>
      </c>
      <c r="B195" s="2">
        <v>131600</v>
      </c>
      <c r="C195" s="17">
        <v>0</v>
      </c>
      <c r="D195" s="17">
        <v>0</v>
      </c>
      <c r="E195" s="18">
        <v>0</v>
      </c>
      <c r="F195" s="19">
        <f t="shared" si="38"/>
        <v>0</v>
      </c>
      <c r="G195" s="19">
        <f t="shared" si="39"/>
        <v>0</v>
      </c>
      <c r="H195" s="18">
        <f t="shared" si="40"/>
        <v>0</v>
      </c>
      <c r="I195" s="18">
        <f t="shared" si="41"/>
        <v>0</v>
      </c>
      <c r="J195" s="18">
        <f t="shared" si="41"/>
        <v>0</v>
      </c>
      <c r="K195" s="18">
        <f t="shared" si="42"/>
        <v>0</v>
      </c>
    </row>
    <row r="196" spans="1:11" x14ac:dyDescent="0.25">
      <c r="A196" s="7" t="s">
        <v>148</v>
      </c>
      <c r="C196" s="17"/>
      <c r="D196" s="17"/>
      <c r="E196" s="20">
        <f>SUBTOTAL(9,E180:E195)</f>
        <v>46573449.030000001</v>
      </c>
      <c r="F196" s="20">
        <f t="shared" ref="F196:K196" si="43">SUBTOTAL(9,F180:F195)</f>
        <v>134857.17317833335</v>
      </c>
      <c r="G196" s="20">
        <f t="shared" si="43"/>
        <v>136298.69885000002</v>
      </c>
      <c r="H196" s="20">
        <f t="shared" si="43"/>
        <v>1441.5256716666668</v>
      </c>
      <c r="I196" s="20">
        <f t="shared" si="43"/>
        <v>1618286.0781400001</v>
      </c>
      <c r="J196" s="20">
        <f t="shared" si="43"/>
        <v>1635584.3862000001</v>
      </c>
      <c r="K196" s="20">
        <f t="shared" si="43"/>
        <v>17298.308060000032</v>
      </c>
    </row>
    <row r="197" spans="1:11" x14ac:dyDescent="0.25">
      <c r="C197" s="17"/>
      <c r="D197" s="17"/>
      <c r="E197" s="18"/>
      <c r="F197" s="19"/>
      <c r="G197" s="19"/>
      <c r="H197" s="18"/>
      <c r="I197" s="18"/>
      <c r="J197" s="18"/>
      <c r="K197" s="18"/>
    </row>
    <row r="198" spans="1:11" x14ac:dyDescent="0.25">
      <c r="A198" s="7" t="s">
        <v>149</v>
      </c>
      <c r="B198" s="7"/>
      <c r="C198" s="41"/>
      <c r="D198" s="41"/>
      <c r="E198" s="22">
        <f>SUBTOTAL(9,E25:E196)</f>
        <v>5651624139.4899969</v>
      </c>
      <c r="F198" s="22">
        <f t="shared" ref="F198:K198" si="44">SUBTOTAL(9,F25:F196)</f>
        <v>19037057.031691238</v>
      </c>
      <c r="G198" s="22">
        <f t="shared" si="44"/>
        <v>19201465.058998164</v>
      </c>
      <c r="H198" s="22">
        <f t="shared" si="44"/>
        <v>164408.02730691593</v>
      </c>
      <c r="I198" s="22">
        <f t="shared" si="44"/>
        <v>228444684.38029498</v>
      </c>
      <c r="J198" s="22">
        <f t="shared" si="44"/>
        <v>230417580.70797798</v>
      </c>
      <c r="K198" s="22">
        <f t="shared" si="44"/>
        <v>1972896.3276829931</v>
      </c>
    </row>
    <row r="199" spans="1:11" x14ac:dyDescent="0.25">
      <c r="C199" s="17"/>
      <c r="D199" s="17"/>
      <c r="E199" s="18"/>
      <c r="F199" s="19"/>
      <c r="G199" s="19"/>
      <c r="H199" s="18"/>
      <c r="I199" s="18"/>
      <c r="J199" s="18"/>
      <c r="K199" s="18"/>
    </row>
    <row r="200" spans="1:11" x14ac:dyDescent="0.25">
      <c r="A200" s="2" t="s">
        <v>710</v>
      </c>
      <c r="B200" s="2">
        <v>133010</v>
      </c>
      <c r="C200" s="17">
        <v>0</v>
      </c>
      <c r="D200" s="17">
        <v>0</v>
      </c>
      <c r="E200" s="18">
        <v>855636.47</v>
      </c>
      <c r="F200" s="19">
        <f t="shared" ref="F200:F206" si="45">E200*C200/12</f>
        <v>0</v>
      </c>
      <c r="G200" s="19">
        <f t="shared" ref="G200:G206" si="46">+E200*D200/12</f>
        <v>0</v>
      </c>
      <c r="H200" s="18">
        <f t="shared" ref="H200:H206" si="47">+G200-F200</f>
        <v>0</v>
      </c>
      <c r="I200" s="18">
        <f t="shared" ref="I200:J206" si="48">+F200*12</f>
        <v>0</v>
      </c>
      <c r="J200" s="18">
        <f t="shared" si="48"/>
        <v>0</v>
      </c>
      <c r="K200" s="18">
        <f t="shared" ref="K200:K206" si="49">+J200-I200</f>
        <v>0</v>
      </c>
    </row>
    <row r="201" spans="1:11" x14ac:dyDescent="0.25">
      <c r="A201" s="2" t="s">
        <v>711</v>
      </c>
      <c r="B201" s="2">
        <v>133100</v>
      </c>
      <c r="C201" s="17">
        <v>5.28E-2</v>
      </c>
      <c r="D201" s="17">
        <v>5.2699999999999997E-2</v>
      </c>
      <c r="E201" s="18">
        <v>4275194.05</v>
      </c>
      <c r="F201" s="19">
        <f t="shared" si="45"/>
        <v>18810.85382</v>
      </c>
      <c r="G201" s="19">
        <f t="shared" si="46"/>
        <v>18775.227202916667</v>
      </c>
      <c r="H201" s="18">
        <f t="shared" si="47"/>
        <v>-35.626617083333258</v>
      </c>
      <c r="I201" s="18">
        <f t="shared" si="48"/>
        <v>225730.24583999999</v>
      </c>
      <c r="J201" s="18">
        <f t="shared" si="48"/>
        <v>225302.72643500002</v>
      </c>
      <c r="K201" s="18">
        <f t="shared" si="49"/>
        <v>-427.51940499996999</v>
      </c>
    </row>
    <row r="202" spans="1:11" x14ac:dyDescent="0.25">
      <c r="A202" s="2" t="s">
        <v>712</v>
      </c>
      <c r="B202" s="2">
        <v>133200</v>
      </c>
      <c r="C202" s="17">
        <v>3.3700000000000001E-2</v>
      </c>
      <c r="D202" s="17">
        <v>3.3700000000000001E-2</v>
      </c>
      <c r="E202" s="18">
        <v>26779582.239999998</v>
      </c>
      <c r="F202" s="19">
        <f t="shared" si="45"/>
        <v>75205.99345733333</v>
      </c>
      <c r="G202" s="19">
        <f t="shared" si="46"/>
        <v>75205.99345733333</v>
      </c>
      <c r="H202" s="18">
        <f t="shared" si="47"/>
        <v>0</v>
      </c>
      <c r="I202" s="18">
        <f t="shared" si="48"/>
        <v>902471.92148799996</v>
      </c>
      <c r="J202" s="18">
        <f t="shared" si="48"/>
        <v>902471.92148799996</v>
      </c>
      <c r="K202" s="18">
        <f t="shared" si="49"/>
        <v>0</v>
      </c>
    </row>
    <row r="203" spans="1:11" x14ac:dyDescent="0.25">
      <c r="A203" s="2" t="s">
        <v>713</v>
      </c>
      <c r="B203" s="2">
        <v>133300</v>
      </c>
      <c r="C203" s="17">
        <v>4.9099999999999998E-2</v>
      </c>
      <c r="D203" s="17">
        <v>4.9099999999999998E-2</v>
      </c>
      <c r="E203" s="18">
        <v>14788493.479999999</v>
      </c>
      <c r="F203" s="19">
        <f t="shared" si="45"/>
        <v>60509.585822333327</v>
      </c>
      <c r="G203" s="19">
        <f t="shared" si="46"/>
        <v>60509.585822333327</v>
      </c>
      <c r="H203" s="18">
        <f t="shared" si="47"/>
        <v>0</v>
      </c>
      <c r="I203" s="18">
        <f t="shared" si="48"/>
        <v>726115.02986799995</v>
      </c>
      <c r="J203" s="18">
        <f t="shared" si="48"/>
        <v>726115.02986799995</v>
      </c>
      <c r="K203" s="18">
        <f t="shared" si="49"/>
        <v>0</v>
      </c>
    </row>
    <row r="204" spans="1:11" x14ac:dyDescent="0.25">
      <c r="A204" s="2" t="s">
        <v>714</v>
      </c>
      <c r="B204" s="2">
        <v>133400</v>
      </c>
      <c r="C204" s="17">
        <v>3.78E-2</v>
      </c>
      <c r="D204" s="17">
        <v>3.61E-2</v>
      </c>
      <c r="E204" s="18">
        <v>1416845.2799999998</v>
      </c>
      <c r="F204" s="19">
        <f t="shared" si="45"/>
        <v>4463.0626319999992</v>
      </c>
      <c r="G204" s="19">
        <f t="shared" si="46"/>
        <v>4262.3428839999997</v>
      </c>
      <c r="H204" s="18">
        <f t="shared" si="47"/>
        <v>-200.71974799999953</v>
      </c>
      <c r="I204" s="18">
        <f t="shared" si="48"/>
        <v>53556.751583999991</v>
      </c>
      <c r="J204" s="18">
        <f t="shared" si="48"/>
        <v>51148.114607999996</v>
      </c>
      <c r="K204" s="18">
        <f t="shared" si="49"/>
        <v>-2408.6369759999943</v>
      </c>
    </row>
    <row r="205" spans="1:11" x14ac:dyDescent="0.25">
      <c r="A205" s="2" t="s">
        <v>715</v>
      </c>
      <c r="B205" s="2">
        <v>133500</v>
      </c>
      <c r="C205" s="17">
        <v>4.5100000000000001E-2</v>
      </c>
      <c r="D205" s="17">
        <v>4.5100000000000001E-2</v>
      </c>
      <c r="E205" s="18">
        <v>683931.42</v>
      </c>
      <c r="F205" s="19">
        <f t="shared" si="45"/>
        <v>2570.4422535000003</v>
      </c>
      <c r="G205" s="19">
        <f t="shared" si="46"/>
        <v>2570.4422535000003</v>
      </c>
      <c r="H205" s="18">
        <f t="shared" si="47"/>
        <v>0</v>
      </c>
      <c r="I205" s="18">
        <f t="shared" si="48"/>
        <v>30845.307042000004</v>
      </c>
      <c r="J205" s="18">
        <f t="shared" si="48"/>
        <v>30845.307042000004</v>
      </c>
      <c r="K205" s="18">
        <f t="shared" si="49"/>
        <v>0</v>
      </c>
    </row>
    <row r="206" spans="1:11" x14ac:dyDescent="0.25">
      <c r="A206" s="2" t="s">
        <v>716</v>
      </c>
      <c r="B206" s="2">
        <v>133600</v>
      </c>
      <c r="C206" s="17">
        <v>3.6199999999999996E-2</v>
      </c>
      <c r="D206" s="17">
        <v>3.6200000000000003E-2</v>
      </c>
      <c r="E206" s="18">
        <v>190033.00000000003</v>
      </c>
      <c r="F206" s="19">
        <f t="shared" si="45"/>
        <v>573.26621666666676</v>
      </c>
      <c r="G206" s="19">
        <f t="shared" si="46"/>
        <v>573.26621666666676</v>
      </c>
      <c r="H206" s="18">
        <f t="shared" si="47"/>
        <v>0</v>
      </c>
      <c r="I206" s="18">
        <f t="shared" si="48"/>
        <v>6879.1946000000007</v>
      </c>
      <c r="J206" s="18">
        <f t="shared" si="48"/>
        <v>6879.1946000000007</v>
      </c>
      <c r="K206" s="18">
        <f t="shared" si="49"/>
        <v>0</v>
      </c>
    </row>
    <row r="207" spans="1:11" x14ac:dyDescent="0.25">
      <c r="A207" s="7" t="s">
        <v>160</v>
      </c>
      <c r="C207" s="17"/>
      <c r="D207" s="17"/>
      <c r="E207" s="20">
        <f>SUBTOTAL(9,E200:E206)</f>
        <v>48989715.939999998</v>
      </c>
      <c r="F207" s="20">
        <f t="shared" ref="F207:K207" si="50">SUBTOTAL(9,F200:F206)</f>
        <v>162133.20420183332</v>
      </c>
      <c r="G207" s="20">
        <f t="shared" si="50"/>
        <v>161896.85783674999</v>
      </c>
      <c r="H207" s="20">
        <f t="shared" si="50"/>
        <v>-236.34636508333278</v>
      </c>
      <c r="I207" s="20">
        <f t="shared" si="50"/>
        <v>1945598.4504220001</v>
      </c>
      <c r="J207" s="20">
        <f t="shared" si="50"/>
        <v>1942762.2940410001</v>
      </c>
      <c r="K207" s="20">
        <f t="shared" si="50"/>
        <v>-2836.1563809999643</v>
      </c>
    </row>
    <row r="208" spans="1:11" x14ac:dyDescent="0.25">
      <c r="C208" s="17"/>
      <c r="D208" s="17"/>
      <c r="E208" s="18"/>
      <c r="F208" s="19"/>
      <c r="G208" s="19"/>
      <c r="H208" s="18"/>
      <c r="I208" s="18"/>
      <c r="J208" s="18"/>
      <c r="K208" s="18"/>
    </row>
    <row r="209" spans="1:11" x14ac:dyDescent="0.25">
      <c r="A209" s="7" t="s">
        <v>161</v>
      </c>
    </row>
    <row r="210" spans="1:11" x14ac:dyDescent="0.25">
      <c r="C210" s="17"/>
      <c r="D210" s="17"/>
      <c r="E210" s="18"/>
      <c r="F210" s="19"/>
      <c r="G210" s="19"/>
      <c r="H210" s="18"/>
      <c r="I210" s="18"/>
      <c r="J210" s="18"/>
      <c r="K210" s="18"/>
    </row>
    <row r="211" spans="1:11" x14ac:dyDescent="0.25">
      <c r="A211" s="7" t="s">
        <v>717</v>
      </c>
      <c r="C211" s="17"/>
      <c r="D211" s="17"/>
      <c r="E211" s="18"/>
      <c r="F211" s="19"/>
      <c r="G211" s="19"/>
      <c r="H211" s="18"/>
      <c r="I211" s="18"/>
      <c r="J211" s="18"/>
      <c r="K211" s="18"/>
    </row>
    <row r="212" spans="1:11" x14ac:dyDescent="0.25">
      <c r="A212" s="2" t="s">
        <v>718</v>
      </c>
      <c r="B212" s="2">
        <v>134010</v>
      </c>
      <c r="C212" s="17">
        <v>1.0800000000000001E-2</v>
      </c>
      <c r="D212" s="17">
        <v>1.0800000000000001E-2</v>
      </c>
      <c r="E212" s="23">
        <v>176409.31</v>
      </c>
      <c r="F212" s="19">
        <f>E212*$C212/12</f>
        <v>158.76837900000001</v>
      </c>
      <c r="G212" s="19">
        <f>+E212*D212/12</f>
        <v>158.76837900000001</v>
      </c>
      <c r="H212" s="23">
        <f>+G212-F212</f>
        <v>0</v>
      </c>
      <c r="I212" s="23">
        <f>+F212*12</f>
        <v>1905.2205480000002</v>
      </c>
      <c r="J212" s="23">
        <f>+G212*12</f>
        <v>1905.2205480000002</v>
      </c>
      <c r="K212" s="23">
        <f>+J212-I212</f>
        <v>0</v>
      </c>
    </row>
    <row r="213" spans="1:11" x14ac:dyDescent="0.25">
      <c r="A213" s="2" t="s">
        <v>719</v>
      </c>
      <c r="B213" s="2">
        <v>134010</v>
      </c>
      <c r="C213" s="17">
        <v>0</v>
      </c>
      <c r="D213" s="17">
        <v>0</v>
      </c>
      <c r="E213" s="18">
        <v>0</v>
      </c>
      <c r="F213" s="19">
        <f>E213*$C213/12</f>
        <v>0</v>
      </c>
      <c r="G213" s="19">
        <f>+E213*D213/12</f>
        <v>0</v>
      </c>
      <c r="H213" s="18">
        <f>+G213-F213</f>
        <v>0</v>
      </c>
      <c r="I213" s="18">
        <f>+F213*12</f>
        <v>0</v>
      </c>
      <c r="J213" s="18">
        <f>+G213*12</f>
        <v>0</v>
      </c>
      <c r="K213" s="18">
        <f>+J213-I213</f>
        <v>0</v>
      </c>
    </row>
    <row r="214" spans="1:11" x14ac:dyDescent="0.25">
      <c r="A214" s="7" t="s">
        <v>720</v>
      </c>
      <c r="C214" s="17"/>
      <c r="D214" s="17"/>
      <c r="E214" s="20">
        <f>SUBTOTAL(9,E212:E213)</f>
        <v>176409.31</v>
      </c>
      <c r="F214" s="20">
        <f t="shared" ref="F214:K214" si="51">SUBTOTAL(9,F212:F213)</f>
        <v>158.76837900000001</v>
      </c>
      <c r="G214" s="20">
        <f t="shared" si="51"/>
        <v>158.76837900000001</v>
      </c>
      <c r="H214" s="20">
        <f t="shared" si="51"/>
        <v>0</v>
      </c>
      <c r="I214" s="20">
        <f t="shared" si="51"/>
        <v>1905.2205480000002</v>
      </c>
      <c r="J214" s="20">
        <f t="shared" si="51"/>
        <v>1905.2205480000002</v>
      </c>
      <c r="K214" s="20">
        <f t="shared" si="51"/>
        <v>0</v>
      </c>
    </row>
    <row r="215" spans="1:11" x14ac:dyDescent="0.25">
      <c r="C215" s="17"/>
      <c r="D215" s="17"/>
      <c r="E215" s="18"/>
      <c r="F215" s="19"/>
      <c r="G215" s="19"/>
      <c r="H215" s="18"/>
      <c r="I215" s="18"/>
      <c r="J215" s="18"/>
      <c r="K215" s="18"/>
    </row>
    <row r="216" spans="1:11" x14ac:dyDescent="0.25">
      <c r="A216" s="7" t="s">
        <v>17</v>
      </c>
      <c r="C216" s="17"/>
      <c r="D216" s="17"/>
      <c r="E216" s="18"/>
      <c r="F216" s="19"/>
      <c r="G216" s="19"/>
      <c r="H216" s="18"/>
      <c r="I216" s="18"/>
      <c r="J216" s="18"/>
      <c r="K216" s="18"/>
    </row>
    <row r="217" spans="1:11" x14ac:dyDescent="0.25">
      <c r="A217" s="2" t="s">
        <v>721</v>
      </c>
      <c r="B217" s="2">
        <v>134100</v>
      </c>
      <c r="C217" s="17">
        <v>2.75E-2</v>
      </c>
      <c r="D217" s="17">
        <v>2.53E-2</v>
      </c>
      <c r="E217" s="18">
        <v>51150416.599999994</v>
      </c>
      <c r="F217" s="19">
        <f t="shared" ref="F217:F232" si="52">E217*C217/12</f>
        <v>117219.70470833332</v>
      </c>
      <c r="G217" s="19">
        <f t="shared" ref="G217:G232" si="53">+E217*D217/12</f>
        <v>107842.12833166665</v>
      </c>
      <c r="H217" s="18">
        <f t="shared" ref="H217:H232" si="54">+G217-F217</f>
        <v>-9377.5763766666641</v>
      </c>
      <c r="I217" s="18">
        <f t="shared" ref="I217:J232" si="55">+F217*12</f>
        <v>1406636.4564999999</v>
      </c>
      <c r="J217" s="18">
        <f t="shared" si="55"/>
        <v>1294105.5399799999</v>
      </c>
      <c r="K217" s="18">
        <f t="shared" ref="K217:K232" si="56">+J217-I217</f>
        <v>-112530.91651999997</v>
      </c>
    </row>
    <row r="218" spans="1:11" x14ac:dyDescent="0.25">
      <c r="A218" s="2" t="s">
        <v>722</v>
      </c>
      <c r="B218" s="2">
        <v>134100</v>
      </c>
      <c r="C218" s="17">
        <v>1.5799999999999998E-2</v>
      </c>
      <c r="D218" s="17">
        <v>1.54E-2</v>
      </c>
      <c r="E218" s="18">
        <v>1865718.2</v>
      </c>
      <c r="F218" s="19">
        <f t="shared" si="52"/>
        <v>2456.5289633333327</v>
      </c>
      <c r="G218" s="19">
        <f t="shared" si="53"/>
        <v>2394.3383566666666</v>
      </c>
      <c r="H218" s="18">
        <f t="shared" si="54"/>
        <v>-62.190606666666099</v>
      </c>
      <c r="I218" s="18">
        <f t="shared" si="55"/>
        <v>29478.347559999995</v>
      </c>
      <c r="J218" s="18">
        <f t="shared" si="55"/>
        <v>28732.060279999998</v>
      </c>
      <c r="K218" s="18">
        <f t="shared" si="56"/>
        <v>-746.28727999999683</v>
      </c>
    </row>
    <row r="219" spans="1:11" x14ac:dyDescent="0.25">
      <c r="A219" s="2" t="s">
        <v>723</v>
      </c>
      <c r="B219" s="2">
        <v>134100</v>
      </c>
      <c r="C219" s="17">
        <v>1.06E-2</v>
      </c>
      <c r="D219" s="17">
        <v>1.04E-2</v>
      </c>
      <c r="E219" s="18">
        <v>1919015.13</v>
      </c>
      <c r="F219" s="19">
        <f t="shared" si="52"/>
        <v>1695.1300314999999</v>
      </c>
      <c r="G219" s="19">
        <f t="shared" si="53"/>
        <v>1663.1464459999997</v>
      </c>
      <c r="H219" s="18">
        <f t="shared" si="54"/>
        <v>-31.983585500000117</v>
      </c>
      <c r="I219" s="18">
        <f t="shared" si="55"/>
        <v>20341.560377999998</v>
      </c>
      <c r="J219" s="18">
        <f t="shared" si="55"/>
        <v>19957.757351999997</v>
      </c>
      <c r="K219" s="18">
        <f t="shared" si="56"/>
        <v>-383.80302600000141</v>
      </c>
    </row>
    <row r="220" spans="1:11" x14ac:dyDescent="0.25">
      <c r="A220" s="2" t="s">
        <v>724</v>
      </c>
      <c r="B220" s="2">
        <v>134100</v>
      </c>
      <c r="C220" s="17">
        <v>2.4999999999999998E-2</v>
      </c>
      <c r="D220" s="17">
        <v>2.5999999999999999E-2</v>
      </c>
      <c r="E220" s="18">
        <v>1058057.1599999999</v>
      </c>
      <c r="F220" s="19">
        <f t="shared" si="52"/>
        <v>2204.2857499999996</v>
      </c>
      <c r="G220" s="19">
        <f t="shared" si="53"/>
        <v>2292.4571799999999</v>
      </c>
      <c r="H220" s="18">
        <f t="shared" si="54"/>
        <v>88.171430000000328</v>
      </c>
      <c r="I220" s="18">
        <f t="shared" si="55"/>
        <v>26451.428999999996</v>
      </c>
      <c r="J220" s="18">
        <f t="shared" si="55"/>
        <v>27509.48616</v>
      </c>
      <c r="K220" s="18">
        <f t="shared" si="56"/>
        <v>1058.0571600000039</v>
      </c>
    </row>
    <row r="221" spans="1:11" x14ac:dyDescent="0.25">
      <c r="A221" s="2" t="s">
        <v>725</v>
      </c>
      <c r="B221" s="2">
        <v>134100</v>
      </c>
      <c r="C221" s="17">
        <v>2.4399999999999998E-2</v>
      </c>
      <c r="D221" s="17">
        <v>2.5399999999999999E-2</v>
      </c>
      <c r="E221" s="18">
        <v>215984.16</v>
      </c>
      <c r="F221" s="19">
        <f t="shared" si="52"/>
        <v>439.16779199999996</v>
      </c>
      <c r="G221" s="19">
        <f t="shared" si="53"/>
        <v>457.16647199999994</v>
      </c>
      <c r="H221" s="18">
        <f t="shared" si="54"/>
        <v>17.998679999999979</v>
      </c>
      <c r="I221" s="18">
        <f t="shared" si="55"/>
        <v>5270.0135039999996</v>
      </c>
      <c r="J221" s="18">
        <f t="shared" si="55"/>
        <v>5485.9976639999995</v>
      </c>
      <c r="K221" s="18">
        <f t="shared" si="56"/>
        <v>215.98415999999997</v>
      </c>
    </row>
    <row r="222" spans="1:11" x14ac:dyDescent="0.25">
      <c r="A222" s="2" t="s">
        <v>726</v>
      </c>
      <c r="B222" s="2">
        <v>134100</v>
      </c>
      <c r="C222" s="17">
        <v>1.67E-2</v>
      </c>
      <c r="D222" s="17">
        <v>1.6500000000000001E-2</v>
      </c>
      <c r="E222" s="18">
        <v>555992.76</v>
      </c>
      <c r="F222" s="19">
        <f t="shared" si="52"/>
        <v>773.75659099999996</v>
      </c>
      <c r="G222" s="19">
        <f t="shared" si="53"/>
        <v>764.49004500000001</v>
      </c>
      <c r="H222" s="18">
        <f t="shared" si="54"/>
        <v>-9.2665459999999484</v>
      </c>
      <c r="I222" s="18">
        <f t="shared" si="55"/>
        <v>9285.0790919999999</v>
      </c>
      <c r="J222" s="18">
        <f t="shared" si="55"/>
        <v>9173.8805400000001</v>
      </c>
      <c r="K222" s="18">
        <f t="shared" si="56"/>
        <v>-111.19855199999984</v>
      </c>
    </row>
    <row r="223" spans="1:11" x14ac:dyDescent="0.25">
      <c r="A223" s="2" t="s">
        <v>727</v>
      </c>
      <c r="B223" s="2">
        <v>134100</v>
      </c>
      <c r="C223" s="17">
        <v>2.9500000000000002E-2</v>
      </c>
      <c r="D223" s="17">
        <v>2.9100000000000001E-2</v>
      </c>
      <c r="E223" s="18">
        <v>2733269.79</v>
      </c>
      <c r="F223" s="19">
        <f t="shared" si="52"/>
        <v>6719.2882337500005</v>
      </c>
      <c r="G223" s="19">
        <f t="shared" si="53"/>
        <v>6628.1792407499997</v>
      </c>
      <c r="H223" s="18">
        <f t="shared" si="54"/>
        <v>-91.108993000000737</v>
      </c>
      <c r="I223" s="18">
        <f t="shared" si="55"/>
        <v>80631.458805000002</v>
      </c>
      <c r="J223" s="18">
        <f t="shared" si="55"/>
        <v>79538.150888999997</v>
      </c>
      <c r="K223" s="18">
        <f t="shared" si="56"/>
        <v>-1093.3079160000052</v>
      </c>
    </row>
    <row r="224" spans="1:11" x14ac:dyDescent="0.25">
      <c r="A224" s="2" t="s">
        <v>728</v>
      </c>
      <c r="B224" s="2">
        <v>134100</v>
      </c>
      <c r="C224" s="17">
        <v>1.5699999999999999E-2</v>
      </c>
      <c r="D224" s="17">
        <v>1.5299999999999999E-2</v>
      </c>
      <c r="E224" s="18">
        <v>4660156.04</v>
      </c>
      <c r="F224" s="19">
        <f t="shared" si="52"/>
        <v>6097.0374856666667</v>
      </c>
      <c r="G224" s="19">
        <f t="shared" si="53"/>
        <v>5941.6989509999994</v>
      </c>
      <c r="H224" s="18">
        <f t="shared" si="54"/>
        <v>-155.33853466666733</v>
      </c>
      <c r="I224" s="18">
        <f t="shared" si="55"/>
        <v>73164.449827999997</v>
      </c>
      <c r="J224" s="18">
        <f t="shared" si="55"/>
        <v>71300.387411999996</v>
      </c>
      <c r="K224" s="18">
        <f t="shared" si="56"/>
        <v>-1864.0624160000007</v>
      </c>
    </row>
    <row r="225" spans="1:11" x14ac:dyDescent="0.25">
      <c r="A225" s="2" t="s">
        <v>729</v>
      </c>
      <c r="B225" s="2">
        <v>134100</v>
      </c>
      <c r="C225" s="17">
        <v>0</v>
      </c>
      <c r="D225" s="17">
        <v>5.3E-3</v>
      </c>
      <c r="E225" s="18">
        <v>291451.55</v>
      </c>
      <c r="F225" s="19">
        <f t="shared" si="52"/>
        <v>0</v>
      </c>
      <c r="G225" s="19">
        <f t="shared" si="53"/>
        <v>128.72443458333333</v>
      </c>
      <c r="H225" s="18">
        <f t="shared" si="54"/>
        <v>128.72443458333333</v>
      </c>
      <c r="I225" s="18">
        <f t="shared" si="55"/>
        <v>0</v>
      </c>
      <c r="J225" s="18">
        <f t="shared" si="55"/>
        <v>1544.693215</v>
      </c>
      <c r="K225" s="18">
        <f t="shared" si="56"/>
        <v>1544.693215</v>
      </c>
    </row>
    <row r="226" spans="1:11" x14ac:dyDescent="0.25">
      <c r="A226" s="2" t="s">
        <v>730</v>
      </c>
      <c r="B226" s="2">
        <v>134100</v>
      </c>
      <c r="C226" s="17">
        <v>2.1000000000000001E-2</v>
      </c>
      <c r="D226" s="17">
        <v>2.0500000000000001E-2</v>
      </c>
      <c r="E226" s="18">
        <v>2270968.88</v>
      </c>
      <c r="F226" s="19">
        <f t="shared" si="52"/>
        <v>3974.1955400000002</v>
      </c>
      <c r="G226" s="19">
        <f t="shared" si="53"/>
        <v>3879.5718366666665</v>
      </c>
      <c r="H226" s="18">
        <f t="shared" si="54"/>
        <v>-94.623703333333651</v>
      </c>
      <c r="I226" s="18">
        <f t="shared" si="55"/>
        <v>47690.34648</v>
      </c>
      <c r="J226" s="18">
        <f t="shared" si="55"/>
        <v>46554.86204</v>
      </c>
      <c r="K226" s="18">
        <f t="shared" si="56"/>
        <v>-1135.4844400000002</v>
      </c>
    </row>
    <row r="227" spans="1:11" x14ac:dyDescent="0.25">
      <c r="A227" s="2" t="s">
        <v>731</v>
      </c>
      <c r="B227" s="2">
        <v>134100</v>
      </c>
      <c r="C227" s="17">
        <v>2.35E-2</v>
      </c>
      <c r="D227" s="17">
        <v>2.29E-2</v>
      </c>
      <c r="E227" s="18">
        <v>4414423.76</v>
      </c>
      <c r="F227" s="19">
        <f t="shared" si="52"/>
        <v>8644.9131966666664</v>
      </c>
      <c r="G227" s="19">
        <f t="shared" si="53"/>
        <v>8424.1920086666669</v>
      </c>
      <c r="H227" s="18">
        <f t="shared" si="54"/>
        <v>-220.72118799999953</v>
      </c>
      <c r="I227" s="18">
        <f t="shared" si="55"/>
        <v>103738.95835999999</v>
      </c>
      <c r="J227" s="18">
        <f t="shared" si="55"/>
        <v>101090.30410400001</v>
      </c>
      <c r="K227" s="18">
        <f t="shared" si="56"/>
        <v>-2648.6542559999798</v>
      </c>
    </row>
    <row r="228" spans="1:11" x14ac:dyDescent="0.25">
      <c r="A228" s="2" t="s">
        <v>732</v>
      </c>
      <c r="B228" s="2">
        <v>134100</v>
      </c>
      <c r="C228" s="17">
        <v>1.95E-2</v>
      </c>
      <c r="D228" s="17">
        <v>1.9199999999999998E-2</v>
      </c>
      <c r="E228" s="18">
        <v>3849103.63</v>
      </c>
      <c r="F228" s="19">
        <f t="shared" si="52"/>
        <v>6254.7933987500001</v>
      </c>
      <c r="G228" s="19">
        <f t="shared" si="53"/>
        <v>6158.5658079999994</v>
      </c>
      <c r="H228" s="18">
        <f t="shared" si="54"/>
        <v>-96.227590750000672</v>
      </c>
      <c r="I228" s="18">
        <f t="shared" si="55"/>
        <v>75057.520785000001</v>
      </c>
      <c r="J228" s="18">
        <f t="shared" si="55"/>
        <v>73902.789695999993</v>
      </c>
      <c r="K228" s="18">
        <f t="shared" si="56"/>
        <v>-1154.7310890000081</v>
      </c>
    </row>
    <row r="229" spans="1:11" x14ac:dyDescent="0.25">
      <c r="A229" s="2" t="s">
        <v>733</v>
      </c>
      <c r="B229" s="2">
        <v>134100</v>
      </c>
      <c r="C229" s="17">
        <v>1.8500000000000003E-2</v>
      </c>
      <c r="D229" s="17">
        <v>1.8100000000000002E-2</v>
      </c>
      <c r="E229" s="18">
        <v>3588684.24</v>
      </c>
      <c r="F229" s="19">
        <f t="shared" si="52"/>
        <v>5532.5548700000008</v>
      </c>
      <c r="G229" s="19">
        <f t="shared" si="53"/>
        <v>5412.9320620000008</v>
      </c>
      <c r="H229" s="18">
        <f t="shared" si="54"/>
        <v>-119.62280800000008</v>
      </c>
      <c r="I229" s="18">
        <f t="shared" si="55"/>
        <v>66390.658440000014</v>
      </c>
      <c r="J229" s="18">
        <f t="shared" si="55"/>
        <v>64955.184744000013</v>
      </c>
      <c r="K229" s="18">
        <f t="shared" si="56"/>
        <v>-1435.4736960000009</v>
      </c>
    </row>
    <row r="230" spans="1:11" x14ac:dyDescent="0.25">
      <c r="A230" s="2" t="s">
        <v>734</v>
      </c>
      <c r="B230" s="2">
        <v>134100</v>
      </c>
      <c r="C230" s="17">
        <v>1.9800000000000002E-2</v>
      </c>
      <c r="D230" s="17">
        <v>1.9400000000000001E-2</v>
      </c>
      <c r="E230" s="18">
        <v>3559154.97</v>
      </c>
      <c r="F230" s="19">
        <f t="shared" si="52"/>
        <v>5872.6057005000002</v>
      </c>
      <c r="G230" s="19">
        <f t="shared" si="53"/>
        <v>5753.9672015000006</v>
      </c>
      <c r="H230" s="18">
        <f t="shared" si="54"/>
        <v>-118.63849899999968</v>
      </c>
      <c r="I230" s="18">
        <f t="shared" si="55"/>
        <v>70471.268406000003</v>
      </c>
      <c r="J230" s="18">
        <f t="shared" si="55"/>
        <v>69047.60641800001</v>
      </c>
      <c r="K230" s="18">
        <f t="shared" si="56"/>
        <v>-1423.6619879999926</v>
      </c>
    </row>
    <row r="231" spans="1:11" x14ac:dyDescent="0.25">
      <c r="A231" s="2" t="s">
        <v>735</v>
      </c>
      <c r="B231" s="2">
        <v>134100</v>
      </c>
      <c r="C231" s="17">
        <v>1.9800000000000002E-2</v>
      </c>
      <c r="D231" s="17">
        <v>1.9400000000000001E-2</v>
      </c>
      <c r="E231" s="18">
        <v>3548851.71</v>
      </c>
      <c r="F231" s="19">
        <f t="shared" si="52"/>
        <v>5855.6053215000002</v>
      </c>
      <c r="G231" s="19">
        <f t="shared" si="53"/>
        <v>5737.3102644999999</v>
      </c>
      <c r="H231" s="18">
        <f t="shared" si="54"/>
        <v>-118.29505700000027</v>
      </c>
      <c r="I231" s="18">
        <f t="shared" si="55"/>
        <v>70267.263858000006</v>
      </c>
      <c r="J231" s="18">
        <f t="shared" si="55"/>
        <v>68847.723173999999</v>
      </c>
      <c r="K231" s="18">
        <f t="shared" si="56"/>
        <v>-1419.5406840000069</v>
      </c>
    </row>
    <row r="232" spans="1:11" x14ac:dyDescent="0.25">
      <c r="A232" s="2" t="s">
        <v>736</v>
      </c>
      <c r="B232" s="2">
        <v>134100</v>
      </c>
      <c r="C232" s="17">
        <v>1.9900000000000001E-2</v>
      </c>
      <c r="D232" s="17">
        <v>1.95E-2</v>
      </c>
      <c r="E232" s="18">
        <v>3655976.41</v>
      </c>
      <c r="F232" s="19">
        <f t="shared" si="52"/>
        <v>6062.8275465833331</v>
      </c>
      <c r="G232" s="19">
        <f t="shared" si="53"/>
        <v>5940.9616662500002</v>
      </c>
      <c r="H232" s="18">
        <f t="shared" si="54"/>
        <v>-121.86588033333283</v>
      </c>
      <c r="I232" s="18">
        <f t="shared" si="55"/>
        <v>72753.930559</v>
      </c>
      <c r="J232" s="18">
        <f t="shared" si="55"/>
        <v>71291.539994999999</v>
      </c>
      <c r="K232" s="18">
        <f t="shared" si="56"/>
        <v>-1462.3905640000012</v>
      </c>
    </row>
    <row r="233" spans="1:11" x14ac:dyDescent="0.25">
      <c r="A233" s="7" t="s">
        <v>737</v>
      </c>
      <c r="C233" s="17"/>
      <c r="D233" s="17"/>
      <c r="E233" s="20">
        <f>SUBTOTAL(9,E217:E232)</f>
        <v>89337224.989999965</v>
      </c>
      <c r="F233" s="20">
        <f t="shared" ref="F233:K233" si="57">SUBTOTAL(9,F217:F232)</f>
        <v>179802.39512958328</v>
      </c>
      <c r="G233" s="20">
        <f t="shared" si="57"/>
        <v>169419.83030524995</v>
      </c>
      <c r="H233" s="20">
        <f t="shared" si="57"/>
        <v>-10382.564824333333</v>
      </c>
      <c r="I233" s="20">
        <f t="shared" si="57"/>
        <v>2157628.7415549997</v>
      </c>
      <c r="J233" s="20">
        <f t="shared" si="57"/>
        <v>2033037.9636630001</v>
      </c>
      <c r="K233" s="20">
        <f t="shared" si="57"/>
        <v>-124590.77789199997</v>
      </c>
    </row>
    <row r="234" spans="1:11" x14ac:dyDescent="0.25">
      <c r="C234" s="17"/>
      <c r="D234" s="17"/>
      <c r="E234" s="18"/>
      <c r="F234" s="19"/>
      <c r="G234" s="19"/>
      <c r="H234" s="18"/>
      <c r="I234" s="18"/>
      <c r="J234" s="18"/>
      <c r="K234" s="18"/>
    </row>
    <row r="235" spans="1:11" x14ac:dyDescent="0.25">
      <c r="A235" s="7" t="s">
        <v>177</v>
      </c>
      <c r="C235" s="17"/>
      <c r="D235" s="17"/>
      <c r="E235" s="18"/>
      <c r="F235" s="19"/>
      <c r="G235" s="19"/>
      <c r="H235" s="18"/>
      <c r="I235" s="18"/>
      <c r="J235" s="18"/>
      <c r="K235" s="18"/>
    </row>
    <row r="236" spans="1:11" x14ac:dyDescent="0.25">
      <c r="A236" s="2" t="s">
        <v>738</v>
      </c>
      <c r="B236" s="2">
        <v>134200</v>
      </c>
      <c r="C236" s="17">
        <v>1.32E-2</v>
      </c>
      <c r="D236" s="17">
        <v>1.26E-2</v>
      </c>
      <c r="E236" s="18">
        <v>6595518.0999999996</v>
      </c>
      <c r="F236" s="19">
        <f t="shared" ref="F236:F251" si="58">E236*C236/12</f>
        <v>7255.0699099999993</v>
      </c>
      <c r="G236" s="19">
        <f t="shared" ref="G236:G255" si="59">+E236*D236/12</f>
        <v>6925.2940049999997</v>
      </c>
      <c r="H236" s="18">
        <f t="shared" ref="H236:H255" si="60">+G236-F236</f>
        <v>-329.77590499999951</v>
      </c>
      <c r="I236" s="18">
        <f t="shared" ref="I236:J251" si="61">+F236*12</f>
        <v>87060.838919999995</v>
      </c>
      <c r="J236" s="18">
        <f t="shared" si="61"/>
        <v>83103.528059999997</v>
      </c>
      <c r="K236" s="18">
        <f t="shared" ref="K236:K255" si="62">+J236-I236</f>
        <v>-3957.3108599999978</v>
      </c>
    </row>
    <row r="237" spans="1:11" x14ac:dyDescent="0.25">
      <c r="A237" s="2" t="s">
        <v>739</v>
      </c>
      <c r="B237" s="2">
        <v>134200</v>
      </c>
      <c r="C237" s="17">
        <v>3.4799999999999998E-2</v>
      </c>
      <c r="D237" s="17">
        <v>3.4299999999999997E-2</v>
      </c>
      <c r="E237" s="18">
        <v>282445.64</v>
      </c>
      <c r="F237" s="19">
        <f t="shared" si="58"/>
        <v>819.092356</v>
      </c>
      <c r="G237" s="19">
        <f t="shared" si="59"/>
        <v>807.3237876666667</v>
      </c>
      <c r="H237" s="18">
        <f t="shared" si="60"/>
        <v>-11.768568333333292</v>
      </c>
      <c r="I237" s="18">
        <f t="shared" si="61"/>
        <v>9829.1082719999995</v>
      </c>
      <c r="J237" s="18">
        <f t="shared" si="61"/>
        <v>9687.8854520000004</v>
      </c>
      <c r="K237" s="18">
        <f t="shared" si="62"/>
        <v>-141.22281999999905</v>
      </c>
    </row>
    <row r="238" spans="1:11" x14ac:dyDescent="0.25">
      <c r="A238" s="2" t="s">
        <v>740</v>
      </c>
      <c r="B238" s="2">
        <v>134200</v>
      </c>
      <c r="C238" s="17">
        <v>2.1399999999999999E-2</v>
      </c>
      <c r="D238" s="17">
        <v>2.1100000000000001E-2</v>
      </c>
      <c r="E238" s="18">
        <v>301560.87</v>
      </c>
      <c r="F238" s="19">
        <f t="shared" si="58"/>
        <v>537.78355149999993</v>
      </c>
      <c r="G238" s="19">
        <f t="shared" si="59"/>
        <v>530.24452974999997</v>
      </c>
      <c r="H238" s="18">
        <f t="shared" si="60"/>
        <v>-7.5390217499999608</v>
      </c>
      <c r="I238" s="18">
        <f t="shared" si="61"/>
        <v>6453.4026179999992</v>
      </c>
      <c r="J238" s="18">
        <f t="shared" si="61"/>
        <v>6362.9343570000001</v>
      </c>
      <c r="K238" s="18">
        <f t="shared" si="62"/>
        <v>-90.468260999999075</v>
      </c>
    </row>
    <row r="239" spans="1:11" x14ac:dyDescent="0.25">
      <c r="A239" s="2" t="s">
        <v>741</v>
      </c>
      <c r="B239" s="2">
        <v>134200</v>
      </c>
      <c r="C239" s="17">
        <v>2.0400000000000001E-2</v>
      </c>
      <c r="D239" s="17">
        <v>1.9300000000000001E-2</v>
      </c>
      <c r="E239" s="18">
        <v>795787.89</v>
      </c>
      <c r="F239" s="19">
        <f t="shared" si="58"/>
        <v>1352.8394130000001</v>
      </c>
      <c r="G239" s="19">
        <f t="shared" si="59"/>
        <v>1279.8921897500002</v>
      </c>
      <c r="H239" s="18">
        <f t="shared" si="60"/>
        <v>-72.947223249999979</v>
      </c>
      <c r="I239" s="18">
        <f t="shared" si="61"/>
        <v>16234.072956000002</v>
      </c>
      <c r="J239" s="18">
        <f t="shared" si="61"/>
        <v>15358.706277000001</v>
      </c>
      <c r="K239" s="18">
        <f t="shared" si="62"/>
        <v>-875.36667900000066</v>
      </c>
    </row>
    <row r="240" spans="1:11" x14ac:dyDescent="0.25">
      <c r="A240" s="2" t="s">
        <v>742</v>
      </c>
      <c r="B240" s="2">
        <v>134200</v>
      </c>
      <c r="C240" s="17">
        <v>2.64E-2</v>
      </c>
      <c r="D240" s="17">
        <v>2.64E-2</v>
      </c>
      <c r="E240" s="18">
        <v>993493.11</v>
      </c>
      <c r="F240" s="19">
        <f t="shared" si="58"/>
        <v>2185.6848420000001</v>
      </c>
      <c r="G240" s="19">
        <f t="shared" si="59"/>
        <v>2185.6848420000001</v>
      </c>
      <c r="H240" s="18">
        <f t="shared" si="60"/>
        <v>0</v>
      </c>
      <c r="I240" s="18">
        <f t="shared" si="61"/>
        <v>26228.218104</v>
      </c>
      <c r="J240" s="18">
        <f t="shared" si="61"/>
        <v>26228.218104</v>
      </c>
      <c r="K240" s="18">
        <f t="shared" si="62"/>
        <v>0</v>
      </c>
    </row>
    <row r="241" spans="1:11" x14ac:dyDescent="0.25">
      <c r="A241" s="2" t="s">
        <v>743</v>
      </c>
      <c r="B241" s="2">
        <v>134200</v>
      </c>
      <c r="C241" s="17">
        <v>2.8799999999999999E-2</v>
      </c>
      <c r="D241" s="17">
        <v>2.8899999999999999E-2</v>
      </c>
      <c r="E241" s="18">
        <v>959028.1100000001</v>
      </c>
      <c r="F241" s="19">
        <f t="shared" si="58"/>
        <v>2301.6674640000001</v>
      </c>
      <c r="G241" s="19">
        <f t="shared" si="59"/>
        <v>2309.6593649166666</v>
      </c>
      <c r="H241" s="18">
        <f t="shared" si="60"/>
        <v>7.9919009166665091</v>
      </c>
      <c r="I241" s="18">
        <f t="shared" si="61"/>
        <v>27620.009568000001</v>
      </c>
      <c r="J241" s="18">
        <f t="shared" si="61"/>
        <v>27715.912379000001</v>
      </c>
      <c r="K241" s="18">
        <f t="shared" si="62"/>
        <v>95.902810999999929</v>
      </c>
    </row>
    <row r="242" spans="1:11" x14ac:dyDescent="0.25">
      <c r="A242" s="2" t="s">
        <v>744</v>
      </c>
      <c r="B242" s="2">
        <v>134200</v>
      </c>
      <c r="C242" s="17">
        <v>1.3399999999999999E-2</v>
      </c>
      <c r="D242" s="17">
        <v>1.32E-2</v>
      </c>
      <c r="E242" s="18">
        <v>263045.52</v>
      </c>
      <c r="F242" s="19">
        <f t="shared" si="58"/>
        <v>293.73416400000002</v>
      </c>
      <c r="G242" s="19">
        <f t="shared" si="59"/>
        <v>289.35007200000001</v>
      </c>
      <c r="H242" s="18">
        <f t="shared" si="60"/>
        <v>-4.3840920000000096</v>
      </c>
      <c r="I242" s="18">
        <f t="shared" si="61"/>
        <v>3524.8099680000005</v>
      </c>
      <c r="J242" s="18">
        <f t="shared" si="61"/>
        <v>3472.2008640000004</v>
      </c>
      <c r="K242" s="18">
        <f t="shared" si="62"/>
        <v>-52.609104000000116</v>
      </c>
    </row>
    <row r="243" spans="1:11" x14ac:dyDescent="0.25">
      <c r="A243" s="2" t="s">
        <v>745</v>
      </c>
      <c r="B243" s="2">
        <v>134200</v>
      </c>
      <c r="C243" s="17">
        <v>3.1899999999999998E-2</v>
      </c>
      <c r="D243" s="17">
        <v>3.1300000000000001E-2</v>
      </c>
      <c r="E243" s="18">
        <v>3155168.07</v>
      </c>
      <c r="F243" s="19">
        <f t="shared" si="58"/>
        <v>8387.488452749998</v>
      </c>
      <c r="G243" s="19">
        <f t="shared" si="59"/>
        <v>8229.7300492499999</v>
      </c>
      <c r="H243" s="18">
        <f t="shared" si="60"/>
        <v>-157.75840349999817</v>
      </c>
      <c r="I243" s="18">
        <f t="shared" si="61"/>
        <v>100649.86143299998</v>
      </c>
      <c r="J243" s="18">
        <f t="shared" si="61"/>
        <v>98756.760590999998</v>
      </c>
      <c r="K243" s="18">
        <f t="shared" si="62"/>
        <v>-1893.1008419999853</v>
      </c>
    </row>
    <row r="244" spans="1:11" x14ac:dyDescent="0.25">
      <c r="A244" s="2" t="s">
        <v>746</v>
      </c>
      <c r="B244" s="2">
        <v>134200</v>
      </c>
      <c r="C244" s="17">
        <v>0</v>
      </c>
      <c r="D244" s="17">
        <v>1.9E-3</v>
      </c>
      <c r="E244" s="18">
        <v>496458.16999999993</v>
      </c>
      <c r="F244" s="19">
        <f t="shared" si="58"/>
        <v>0</v>
      </c>
      <c r="G244" s="19">
        <f t="shared" si="59"/>
        <v>78.605876916666659</v>
      </c>
      <c r="H244" s="18">
        <f t="shared" si="60"/>
        <v>78.605876916666659</v>
      </c>
      <c r="I244" s="18">
        <f t="shared" si="61"/>
        <v>0</v>
      </c>
      <c r="J244" s="18">
        <f t="shared" si="61"/>
        <v>943.27052299999991</v>
      </c>
      <c r="K244" s="18">
        <f t="shared" si="62"/>
        <v>943.27052299999991</v>
      </c>
    </row>
    <row r="245" spans="1:11" x14ac:dyDescent="0.25">
      <c r="A245" s="2" t="s">
        <v>747</v>
      </c>
      <c r="B245" s="2">
        <v>134200</v>
      </c>
      <c r="C245" s="17">
        <v>1.9099999999999999E-2</v>
      </c>
      <c r="D245" s="17">
        <v>1.8100000000000002E-2</v>
      </c>
      <c r="E245" s="18">
        <v>1977968.0799999998</v>
      </c>
      <c r="F245" s="19">
        <f t="shared" si="58"/>
        <v>3148.2658606666664</v>
      </c>
      <c r="G245" s="19">
        <f t="shared" si="59"/>
        <v>2983.435187333333</v>
      </c>
      <c r="H245" s="18">
        <f t="shared" si="60"/>
        <v>-164.83067333333338</v>
      </c>
      <c r="I245" s="18">
        <f t="shared" si="61"/>
        <v>37779.190327999997</v>
      </c>
      <c r="J245" s="18">
        <f t="shared" si="61"/>
        <v>35801.222247999998</v>
      </c>
      <c r="K245" s="18">
        <f t="shared" si="62"/>
        <v>-1977.9680799999987</v>
      </c>
    </row>
    <row r="246" spans="1:11" x14ac:dyDescent="0.25">
      <c r="A246" s="2" t="s">
        <v>748</v>
      </c>
      <c r="B246" s="2">
        <v>134200</v>
      </c>
      <c r="C246" s="17">
        <v>2.5399999999999999E-2</v>
      </c>
      <c r="D246" s="17">
        <v>2.4500000000000001E-2</v>
      </c>
      <c r="E246" s="18">
        <v>787212.60000000009</v>
      </c>
      <c r="F246" s="19">
        <f t="shared" si="58"/>
        <v>1666.2666700000002</v>
      </c>
      <c r="G246" s="19">
        <f t="shared" si="59"/>
        <v>1607.2257250000002</v>
      </c>
      <c r="H246" s="18">
        <f t="shared" si="60"/>
        <v>-59.040944999999965</v>
      </c>
      <c r="I246" s="18">
        <f t="shared" si="61"/>
        <v>19995.200040000003</v>
      </c>
      <c r="J246" s="18">
        <f t="shared" si="61"/>
        <v>19286.708700000003</v>
      </c>
      <c r="K246" s="18">
        <f t="shared" si="62"/>
        <v>-708.49134000000049</v>
      </c>
    </row>
    <row r="247" spans="1:11" x14ac:dyDescent="0.25">
      <c r="A247" s="2" t="s">
        <v>749</v>
      </c>
      <c r="B247" s="2">
        <v>134200</v>
      </c>
      <c r="C247" s="17">
        <v>1.95E-2</v>
      </c>
      <c r="D247" s="17">
        <v>1.8800000000000001E-2</v>
      </c>
      <c r="E247" s="18">
        <v>239584.43</v>
      </c>
      <c r="F247" s="19">
        <f t="shared" si="58"/>
        <v>389.32469874999998</v>
      </c>
      <c r="G247" s="19">
        <f t="shared" si="59"/>
        <v>375.3489403333333</v>
      </c>
      <c r="H247" s="18">
        <f t="shared" si="60"/>
        <v>-13.975758416666679</v>
      </c>
      <c r="I247" s="18">
        <f t="shared" si="61"/>
        <v>4671.896385</v>
      </c>
      <c r="J247" s="18">
        <f t="shared" si="61"/>
        <v>4504.1872839999996</v>
      </c>
      <c r="K247" s="18">
        <f t="shared" si="62"/>
        <v>-167.70910100000037</v>
      </c>
    </row>
    <row r="248" spans="1:11" x14ac:dyDescent="0.25">
      <c r="A248" s="2" t="s">
        <v>750</v>
      </c>
      <c r="B248" s="2">
        <v>134200</v>
      </c>
      <c r="C248" s="17">
        <v>1.95E-2</v>
      </c>
      <c r="D248" s="17">
        <v>1.8800000000000001E-2</v>
      </c>
      <c r="E248" s="18">
        <v>239245.54</v>
      </c>
      <c r="F248" s="19">
        <f t="shared" si="58"/>
        <v>388.77400249999999</v>
      </c>
      <c r="G248" s="19">
        <f t="shared" si="59"/>
        <v>374.81801266666668</v>
      </c>
      <c r="H248" s="18">
        <f t="shared" si="60"/>
        <v>-13.955989833333319</v>
      </c>
      <c r="I248" s="18">
        <f t="shared" si="61"/>
        <v>4665.2880299999997</v>
      </c>
      <c r="J248" s="18">
        <f t="shared" si="61"/>
        <v>4497.8161520000003</v>
      </c>
      <c r="K248" s="18">
        <f t="shared" si="62"/>
        <v>-167.47187799999938</v>
      </c>
    </row>
    <row r="249" spans="1:11" x14ac:dyDescent="0.25">
      <c r="A249" s="2" t="s">
        <v>751</v>
      </c>
      <c r="B249" s="2">
        <v>134200</v>
      </c>
      <c r="C249" s="17">
        <v>2.0900000000000002E-2</v>
      </c>
      <c r="D249" s="17">
        <v>2.0199999999999999E-2</v>
      </c>
      <c r="E249" s="18">
        <v>578059.38</v>
      </c>
      <c r="F249" s="19">
        <f t="shared" si="58"/>
        <v>1006.7867535</v>
      </c>
      <c r="G249" s="19">
        <f t="shared" si="59"/>
        <v>973.06662300000005</v>
      </c>
      <c r="H249" s="18">
        <f t="shared" si="60"/>
        <v>-33.720130499999982</v>
      </c>
      <c r="I249" s="18">
        <f t="shared" si="61"/>
        <v>12081.441042</v>
      </c>
      <c r="J249" s="18">
        <f t="shared" si="61"/>
        <v>11676.799476</v>
      </c>
      <c r="K249" s="18">
        <f t="shared" si="62"/>
        <v>-404.64156600000024</v>
      </c>
    </row>
    <row r="250" spans="1:11" x14ac:dyDescent="0.25">
      <c r="A250" s="2" t="s">
        <v>752</v>
      </c>
      <c r="B250" s="2">
        <v>134200</v>
      </c>
      <c r="C250" s="17">
        <v>2.0900000000000002E-2</v>
      </c>
      <c r="D250" s="17">
        <v>2.0199999999999999E-2</v>
      </c>
      <c r="E250" s="18">
        <v>576385.74</v>
      </c>
      <c r="F250" s="19">
        <f t="shared" si="58"/>
        <v>1003.8718305000001</v>
      </c>
      <c r="G250" s="19">
        <f t="shared" si="59"/>
        <v>970.24932899999988</v>
      </c>
      <c r="H250" s="18">
        <f t="shared" si="60"/>
        <v>-33.622501500000226</v>
      </c>
      <c r="I250" s="18">
        <f t="shared" si="61"/>
        <v>12046.461966000001</v>
      </c>
      <c r="J250" s="18">
        <f t="shared" si="61"/>
        <v>11642.991947999999</v>
      </c>
      <c r="K250" s="18">
        <f t="shared" si="62"/>
        <v>-403.4700180000018</v>
      </c>
    </row>
    <row r="251" spans="1:11" x14ac:dyDescent="0.25">
      <c r="A251" s="2" t="s">
        <v>753</v>
      </c>
      <c r="B251" s="2">
        <v>134200</v>
      </c>
      <c r="C251" s="17">
        <v>2.1000000000000001E-2</v>
      </c>
      <c r="D251" s="17">
        <v>2.0299999999999999E-2</v>
      </c>
      <c r="E251" s="18">
        <v>593786.01</v>
      </c>
      <c r="F251" s="19">
        <f t="shared" si="58"/>
        <v>1039.1255175000001</v>
      </c>
      <c r="G251" s="19">
        <f t="shared" si="59"/>
        <v>1004.4880002499999</v>
      </c>
      <c r="H251" s="18">
        <f t="shared" si="60"/>
        <v>-34.637517250000201</v>
      </c>
      <c r="I251" s="18">
        <f t="shared" si="61"/>
        <v>12469.506210000001</v>
      </c>
      <c r="J251" s="18">
        <f t="shared" si="61"/>
        <v>12053.856002999999</v>
      </c>
      <c r="K251" s="18">
        <f t="shared" si="62"/>
        <v>-415.65020700000241</v>
      </c>
    </row>
    <row r="252" spans="1:11" x14ac:dyDescent="0.25">
      <c r="A252" s="2" t="s">
        <v>754</v>
      </c>
      <c r="B252" s="2">
        <v>134200</v>
      </c>
      <c r="C252" s="17">
        <v>4.8799999999999996E-2</v>
      </c>
      <c r="D252" s="17">
        <v>4.7699999999999999E-2</v>
      </c>
      <c r="E252" s="18">
        <v>28564016.050000001</v>
      </c>
      <c r="F252" s="19">
        <f>E252*$C252/12</f>
        <v>116160.33193666667</v>
      </c>
      <c r="G252" s="19">
        <f t="shared" si="59"/>
        <v>113541.96379875</v>
      </c>
      <c r="H252" s="18">
        <f t="shared" si="60"/>
        <v>-2618.3681379166665</v>
      </c>
      <c r="I252" s="18">
        <f t="shared" ref="I252:J255" si="63">+F252*12</f>
        <v>1393923.98324</v>
      </c>
      <c r="J252" s="18">
        <f t="shared" si="63"/>
        <v>1362503.565585</v>
      </c>
      <c r="K252" s="18">
        <f t="shared" si="62"/>
        <v>-31420.417654999997</v>
      </c>
    </row>
    <row r="253" spans="1:11" x14ac:dyDescent="0.25">
      <c r="A253" s="2" t="s">
        <v>755</v>
      </c>
      <c r="B253" s="2">
        <v>134200</v>
      </c>
      <c r="C253" s="17">
        <v>2.86E-2</v>
      </c>
      <c r="D253" s="17">
        <v>2.7400000000000001E-2</v>
      </c>
      <c r="E253" s="18">
        <v>23410569.219999999</v>
      </c>
      <c r="F253" s="19">
        <f>E253*$C253/12</f>
        <v>55795.189974333334</v>
      </c>
      <c r="G253" s="19">
        <f t="shared" si="59"/>
        <v>53454.133052333338</v>
      </c>
      <c r="H253" s="18">
        <f t="shared" si="60"/>
        <v>-2341.0569219999961</v>
      </c>
      <c r="I253" s="18">
        <f t="shared" si="63"/>
        <v>669542.27969200001</v>
      </c>
      <c r="J253" s="18">
        <f t="shared" si="63"/>
        <v>641449.59662800003</v>
      </c>
      <c r="K253" s="18">
        <f t="shared" si="62"/>
        <v>-28092.683063999983</v>
      </c>
    </row>
    <row r="254" spans="1:11" x14ac:dyDescent="0.25">
      <c r="A254" s="2" t="s">
        <v>756</v>
      </c>
      <c r="B254" s="2">
        <v>134200</v>
      </c>
      <c r="C254" s="17">
        <v>4.53E-2</v>
      </c>
      <c r="D254" s="17">
        <v>4.4999999999999998E-2</v>
      </c>
      <c r="E254" s="18">
        <v>6851592.0999999996</v>
      </c>
      <c r="F254" s="19">
        <f>E254*$C254/12</f>
        <v>25864.760177499997</v>
      </c>
      <c r="G254" s="19">
        <f t="shared" si="59"/>
        <v>25693.470375000001</v>
      </c>
      <c r="H254" s="18">
        <f t="shared" si="60"/>
        <v>-171.28980249999586</v>
      </c>
      <c r="I254" s="18">
        <f t="shared" si="63"/>
        <v>310377.12212999997</v>
      </c>
      <c r="J254" s="18">
        <f t="shared" si="63"/>
        <v>308321.64449999999</v>
      </c>
      <c r="K254" s="18">
        <f t="shared" si="62"/>
        <v>-2055.4776299999794</v>
      </c>
    </row>
    <row r="255" spans="1:11" x14ac:dyDescent="0.25">
      <c r="A255" s="2" t="s">
        <v>757</v>
      </c>
      <c r="B255" s="2">
        <v>134200</v>
      </c>
      <c r="C255" s="17">
        <v>2.24E-2</v>
      </c>
      <c r="D255" s="17">
        <v>2.1499999999999998E-2</v>
      </c>
      <c r="E255" s="18">
        <v>5641750.8200000003</v>
      </c>
      <c r="F255" s="19">
        <f>E255*$C255/12</f>
        <v>10531.268197333333</v>
      </c>
      <c r="G255" s="19">
        <f t="shared" si="59"/>
        <v>10108.136885833334</v>
      </c>
      <c r="H255" s="18">
        <f t="shared" si="60"/>
        <v>-423.13131149999936</v>
      </c>
      <c r="I255" s="18">
        <f t="shared" si="63"/>
        <v>126375.218368</v>
      </c>
      <c r="J255" s="18">
        <f t="shared" si="63"/>
        <v>121297.64263</v>
      </c>
      <c r="K255" s="18">
        <f t="shared" si="62"/>
        <v>-5077.5757379999995</v>
      </c>
    </row>
    <row r="256" spans="1:11" x14ac:dyDescent="0.25">
      <c r="A256" s="7" t="s">
        <v>196</v>
      </c>
      <c r="E256" s="20">
        <f>SUBTOTAL(9,E236:E255)</f>
        <v>83302675.449999988</v>
      </c>
      <c r="F256" s="20">
        <f t="shared" ref="F256:K256" si="64">SUBTOTAL(9,F236:F255)</f>
        <v>240127.32577249999</v>
      </c>
      <c r="G256" s="20">
        <f t="shared" si="64"/>
        <v>233722.12064675003</v>
      </c>
      <c r="H256" s="20">
        <f t="shared" si="64"/>
        <v>-6405.2051257499897</v>
      </c>
      <c r="I256" s="20">
        <f t="shared" si="64"/>
        <v>2881527.9092700002</v>
      </c>
      <c r="J256" s="20">
        <f t="shared" si="64"/>
        <v>2804665.4477610001</v>
      </c>
      <c r="K256" s="20">
        <f t="shared" si="64"/>
        <v>-76862.461508999942</v>
      </c>
    </row>
    <row r="258" spans="1:11" x14ac:dyDescent="0.25">
      <c r="A258" s="7" t="s">
        <v>197</v>
      </c>
    </row>
    <row r="259" spans="1:11" x14ac:dyDescent="0.25">
      <c r="A259" s="2" t="s">
        <v>758</v>
      </c>
      <c r="B259" s="2">
        <v>134230</v>
      </c>
      <c r="C259" s="17">
        <v>0.1404</v>
      </c>
      <c r="D259" s="17">
        <v>0.1404</v>
      </c>
      <c r="E259" s="18">
        <v>715380.63</v>
      </c>
      <c r="F259" s="19">
        <f>E259*$C259/12</f>
        <v>8369.9533709999996</v>
      </c>
      <c r="G259" s="19">
        <f>+E259*D259/12</f>
        <v>8369.9533709999996</v>
      </c>
      <c r="H259" s="18">
        <f>+G259-F259</f>
        <v>0</v>
      </c>
      <c r="I259" s="18">
        <f t="shared" ref="I259:J261" si="65">+F259*12</f>
        <v>100439.440452</v>
      </c>
      <c r="J259" s="18">
        <f t="shared" si="65"/>
        <v>100439.440452</v>
      </c>
      <c r="K259" s="18">
        <f>+J259-I259</f>
        <v>0</v>
      </c>
    </row>
    <row r="260" spans="1:11" x14ac:dyDescent="0.25">
      <c r="A260" s="2" t="s">
        <v>759</v>
      </c>
      <c r="B260" s="2">
        <v>134230</v>
      </c>
      <c r="C260" s="17">
        <v>0.16270000000000001</v>
      </c>
      <c r="D260" s="17">
        <v>0.16270000000000001</v>
      </c>
      <c r="E260" s="18">
        <v>1153081.03</v>
      </c>
      <c r="F260" s="19">
        <f>E260*$C260/12</f>
        <v>15633.856965083336</v>
      </c>
      <c r="G260" s="19">
        <f>+E260*D260/12</f>
        <v>15633.856965083336</v>
      </c>
      <c r="H260" s="18">
        <f>+G260-F260</f>
        <v>0</v>
      </c>
      <c r="I260" s="18">
        <f t="shared" si="65"/>
        <v>187606.28358100003</v>
      </c>
      <c r="J260" s="18">
        <f t="shared" si="65"/>
        <v>187606.28358100003</v>
      </c>
      <c r="K260" s="18">
        <f>+J260-I260</f>
        <v>0</v>
      </c>
    </row>
    <row r="261" spans="1:11" x14ac:dyDescent="0.25">
      <c r="A261" s="2" t="s">
        <v>760</v>
      </c>
      <c r="B261" s="2">
        <v>134230</v>
      </c>
      <c r="C261" s="17">
        <v>0.14130000000000001</v>
      </c>
      <c r="D261" s="17">
        <v>0.14000000000000001</v>
      </c>
      <c r="E261" s="18">
        <v>12722.09</v>
      </c>
      <c r="F261" s="19">
        <f>E261*$C261/12</f>
        <v>149.80260975000002</v>
      </c>
      <c r="G261" s="19">
        <f>+E261*D261/12</f>
        <v>148.42438333333334</v>
      </c>
      <c r="H261" s="18">
        <f>+G261-F261</f>
        <v>-1.3782264166666778</v>
      </c>
      <c r="I261" s="18">
        <f t="shared" si="65"/>
        <v>1797.6313170000003</v>
      </c>
      <c r="J261" s="18">
        <f t="shared" si="65"/>
        <v>1781.0925999999999</v>
      </c>
      <c r="K261" s="18">
        <f>+J261-I261</f>
        <v>-16.538717000000361</v>
      </c>
    </row>
    <row r="262" spans="1:11" x14ac:dyDescent="0.25">
      <c r="A262" s="7" t="s">
        <v>200</v>
      </c>
      <c r="C262" s="17"/>
      <c r="D262" s="17"/>
      <c r="E262" s="20">
        <f>SUBTOTAL(9,E259:E261)</f>
        <v>1881183.7500000002</v>
      </c>
      <c r="F262" s="20">
        <f t="shared" ref="F262:K262" si="66">SUBTOTAL(9,F259:F261)</f>
        <v>24153.612945833334</v>
      </c>
      <c r="G262" s="20">
        <f t="shared" si="66"/>
        <v>24152.234719416669</v>
      </c>
      <c r="H262" s="20">
        <f t="shared" si="66"/>
        <v>-1.3782264166666778</v>
      </c>
      <c r="I262" s="20">
        <f t="shared" si="66"/>
        <v>289843.35535000003</v>
      </c>
      <c r="J262" s="20">
        <f t="shared" si="66"/>
        <v>289826.81663299998</v>
      </c>
      <c r="K262" s="20">
        <f t="shared" si="66"/>
        <v>-16.538717000000361</v>
      </c>
    </row>
    <row r="263" spans="1:11" x14ac:dyDescent="0.25">
      <c r="C263" s="17"/>
      <c r="D263" s="17"/>
      <c r="E263" s="18"/>
      <c r="F263" s="19"/>
      <c r="G263" s="19"/>
      <c r="H263" s="18"/>
      <c r="I263" s="18"/>
      <c r="J263" s="18"/>
      <c r="K263" s="18"/>
    </row>
    <row r="264" spans="1:11" x14ac:dyDescent="0.25">
      <c r="A264" s="7" t="s">
        <v>201</v>
      </c>
      <c r="C264" s="17"/>
      <c r="D264" s="17"/>
      <c r="E264" s="18"/>
      <c r="F264" s="19"/>
      <c r="G264" s="19"/>
      <c r="H264" s="18"/>
      <c r="I264" s="18"/>
      <c r="J264" s="18"/>
      <c r="K264" s="18"/>
    </row>
    <row r="265" spans="1:11" x14ac:dyDescent="0.25">
      <c r="A265" s="2" t="s">
        <v>761</v>
      </c>
      <c r="B265" s="2">
        <v>134300</v>
      </c>
      <c r="C265" s="17">
        <v>3.5300000000000005E-2</v>
      </c>
      <c r="D265" s="17">
        <v>3.5299999999999998E-2</v>
      </c>
      <c r="E265" s="18">
        <v>301584647.13</v>
      </c>
      <c r="F265" s="19">
        <f t="shared" ref="F265:F279" si="67">E265*C265/12</f>
        <v>887161.50364075007</v>
      </c>
      <c r="G265" s="19">
        <f t="shared" ref="G265:G279" si="68">+E265*D265/12</f>
        <v>887161.50364074996</v>
      </c>
      <c r="H265" s="18">
        <f t="shared" ref="H265:H279" si="69">+G265-F265</f>
        <v>0</v>
      </c>
      <c r="I265" s="18">
        <f t="shared" ref="I265:J279" si="70">+F265*12</f>
        <v>10645938.043689001</v>
      </c>
      <c r="J265" s="18">
        <f t="shared" si="70"/>
        <v>10645938.043688999</v>
      </c>
      <c r="K265" s="18">
        <f t="shared" ref="K265:K279" si="71">+J265-I265</f>
        <v>0</v>
      </c>
    </row>
    <row r="266" spans="1:11" x14ac:dyDescent="0.25">
      <c r="A266" s="2" t="s">
        <v>762</v>
      </c>
      <c r="B266" s="2">
        <v>134300</v>
      </c>
      <c r="C266" s="17">
        <v>2.93E-2</v>
      </c>
      <c r="D266" s="17">
        <v>2.93E-2</v>
      </c>
      <c r="E266" s="18">
        <v>25934235.140000001</v>
      </c>
      <c r="F266" s="19">
        <f t="shared" si="67"/>
        <v>63322.757466833333</v>
      </c>
      <c r="G266" s="19">
        <f t="shared" si="68"/>
        <v>63322.757466833333</v>
      </c>
      <c r="H266" s="18">
        <f t="shared" si="69"/>
        <v>0</v>
      </c>
      <c r="I266" s="18">
        <f t="shared" si="70"/>
        <v>759873.08960199996</v>
      </c>
      <c r="J266" s="18">
        <f t="shared" si="70"/>
        <v>759873.08960199996</v>
      </c>
      <c r="K266" s="18">
        <f t="shared" si="71"/>
        <v>0</v>
      </c>
    </row>
    <row r="267" spans="1:11" x14ac:dyDescent="0.25">
      <c r="A267" s="2" t="s">
        <v>763</v>
      </c>
      <c r="B267" s="2">
        <v>134300</v>
      </c>
      <c r="C267" s="17">
        <v>2.1100000000000001E-2</v>
      </c>
      <c r="D267" s="17">
        <v>2.1100000000000001E-2</v>
      </c>
      <c r="E267" s="18">
        <v>42711831.420000009</v>
      </c>
      <c r="F267" s="19">
        <f t="shared" si="67"/>
        <v>75101.636913500013</v>
      </c>
      <c r="G267" s="19">
        <f t="shared" si="68"/>
        <v>75101.636913500013</v>
      </c>
      <c r="H267" s="18">
        <f t="shared" si="69"/>
        <v>0</v>
      </c>
      <c r="I267" s="18">
        <f t="shared" si="70"/>
        <v>901219.6429620001</v>
      </c>
      <c r="J267" s="18">
        <f t="shared" si="70"/>
        <v>901219.6429620001</v>
      </c>
      <c r="K267" s="18">
        <f t="shared" si="71"/>
        <v>0</v>
      </c>
    </row>
    <row r="268" spans="1:11" x14ac:dyDescent="0.25">
      <c r="A268" s="2" t="s">
        <v>764</v>
      </c>
      <c r="B268" s="2">
        <v>134300</v>
      </c>
      <c r="C268" s="17">
        <v>2.69E-2</v>
      </c>
      <c r="D268" s="17">
        <v>2.7099999999999999E-2</v>
      </c>
      <c r="E268" s="18">
        <v>16822049.449999999</v>
      </c>
      <c r="F268" s="19">
        <f t="shared" si="67"/>
        <v>37709.427517083335</v>
      </c>
      <c r="G268" s="19">
        <f t="shared" si="68"/>
        <v>37989.795007916662</v>
      </c>
      <c r="H268" s="18">
        <f t="shared" si="69"/>
        <v>280.36749083332688</v>
      </c>
      <c r="I268" s="18">
        <f t="shared" si="70"/>
        <v>452513.13020500005</v>
      </c>
      <c r="J268" s="18">
        <f t="shared" si="70"/>
        <v>455877.54009499995</v>
      </c>
      <c r="K268" s="18">
        <f t="shared" si="71"/>
        <v>3364.4098899998935</v>
      </c>
    </row>
    <row r="269" spans="1:11" x14ac:dyDescent="0.25">
      <c r="A269" s="2" t="s">
        <v>765</v>
      </c>
      <c r="B269" s="2">
        <v>134300</v>
      </c>
      <c r="C269" s="17">
        <v>3.1199999999999999E-2</v>
      </c>
      <c r="D269" s="17">
        <v>3.2500000000000001E-2</v>
      </c>
      <c r="E269" s="18">
        <v>43431563.720000006</v>
      </c>
      <c r="F269" s="19">
        <f t="shared" si="67"/>
        <v>112922.06567200001</v>
      </c>
      <c r="G269" s="19">
        <f t="shared" si="68"/>
        <v>117627.15174166668</v>
      </c>
      <c r="H269" s="18">
        <f t="shared" si="69"/>
        <v>4705.0860696666641</v>
      </c>
      <c r="I269" s="18">
        <f t="shared" si="70"/>
        <v>1355064.7880640002</v>
      </c>
      <c r="J269" s="18">
        <f t="shared" si="70"/>
        <v>1411525.8209000002</v>
      </c>
      <c r="K269" s="18">
        <f t="shared" si="71"/>
        <v>56461.032835999969</v>
      </c>
    </row>
    <row r="270" spans="1:11" x14ac:dyDescent="0.25">
      <c r="A270" s="2" t="s">
        <v>766</v>
      </c>
      <c r="B270" s="2">
        <v>134300</v>
      </c>
      <c r="C270" s="17">
        <v>3.4500000000000003E-2</v>
      </c>
      <c r="D270" s="17">
        <v>3.44E-2</v>
      </c>
      <c r="E270" s="18">
        <v>44063581.400000006</v>
      </c>
      <c r="F270" s="19">
        <f t="shared" si="67"/>
        <v>126682.79652500003</v>
      </c>
      <c r="G270" s="19">
        <f t="shared" si="68"/>
        <v>126315.60001333336</v>
      </c>
      <c r="H270" s="18">
        <f t="shared" si="69"/>
        <v>-367.19651166666881</v>
      </c>
      <c r="I270" s="18">
        <f t="shared" si="70"/>
        <v>1520193.5583000004</v>
      </c>
      <c r="J270" s="18">
        <f t="shared" si="70"/>
        <v>1515787.2001600002</v>
      </c>
      <c r="K270" s="18">
        <f t="shared" si="71"/>
        <v>-4406.3581400001422</v>
      </c>
    </row>
    <row r="271" spans="1:11" x14ac:dyDescent="0.25">
      <c r="A271" s="2" t="s">
        <v>767</v>
      </c>
      <c r="B271" s="2">
        <v>134300</v>
      </c>
      <c r="C271" s="17">
        <v>3.1899999999999998E-2</v>
      </c>
      <c r="D271" s="17">
        <v>3.1899999999999998E-2</v>
      </c>
      <c r="E271" s="18">
        <v>34631362.230000004</v>
      </c>
      <c r="F271" s="19">
        <f t="shared" si="67"/>
        <v>92061.704594750001</v>
      </c>
      <c r="G271" s="19">
        <f t="shared" si="68"/>
        <v>92061.704594750001</v>
      </c>
      <c r="H271" s="18">
        <f t="shared" si="69"/>
        <v>0</v>
      </c>
      <c r="I271" s="18">
        <f t="shared" si="70"/>
        <v>1104740.455137</v>
      </c>
      <c r="J271" s="18">
        <f t="shared" si="70"/>
        <v>1104740.455137</v>
      </c>
      <c r="K271" s="18">
        <f t="shared" si="71"/>
        <v>0</v>
      </c>
    </row>
    <row r="272" spans="1:11" x14ac:dyDescent="0.25">
      <c r="A272" s="2" t="s">
        <v>768</v>
      </c>
      <c r="B272" s="2">
        <v>134300</v>
      </c>
      <c r="C272" s="17">
        <v>3.1E-2</v>
      </c>
      <c r="D272" s="17">
        <v>3.1E-2</v>
      </c>
      <c r="E272" s="18">
        <v>29369546.170000002</v>
      </c>
      <c r="F272" s="19">
        <f t="shared" si="67"/>
        <v>75871.327605833343</v>
      </c>
      <c r="G272" s="19">
        <f t="shared" si="68"/>
        <v>75871.327605833343</v>
      </c>
      <c r="H272" s="18">
        <f t="shared" si="69"/>
        <v>0</v>
      </c>
      <c r="I272" s="18">
        <f t="shared" si="70"/>
        <v>910455.93127000006</v>
      </c>
      <c r="J272" s="18">
        <f t="shared" si="70"/>
        <v>910455.93127000006</v>
      </c>
      <c r="K272" s="18">
        <f t="shared" si="71"/>
        <v>0</v>
      </c>
    </row>
    <row r="273" spans="1:11" x14ac:dyDescent="0.25">
      <c r="A273" s="2" t="s">
        <v>769</v>
      </c>
      <c r="B273" s="2">
        <v>134300</v>
      </c>
      <c r="C273" s="17">
        <v>2.5600000000000001E-2</v>
      </c>
      <c r="D273" s="17">
        <v>2.4799999999999999E-2</v>
      </c>
      <c r="E273" s="18">
        <v>19578532.349999998</v>
      </c>
      <c r="F273" s="19">
        <f t="shared" si="67"/>
        <v>41767.535679999994</v>
      </c>
      <c r="G273" s="19">
        <f t="shared" si="68"/>
        <v>40462.300189999994</v>
      </c>
      <c r="H273" s="18">
        <f t="shared" si="69"/>
        <v>-1305.2354899999991</v>
      </c>
      <c r="I273" s="18">
        <f t="shared" si="70"/>
        <v>501210.42815999989</v>
      </c>
      <c r="J273" s="18">
        <f t="shared" si="70"/>
        <v>485547.60227999993</v>
      </c>
      <c r="K273" s="18">
        <f t="shared" si="71"/>
        <v>-15662.82587999996</v>
      </c>
    </row>
    <row r="274" spans="1:11" x14ac:dyDescent="0.25">
      <c r="A274" s="2" t="s">
        <v>770</v>
      </c>
      <c r="B274" s="2">
        <v>134300</v>
      </c>
      <c r="C274" s="17">
        <v>2.6599999999999999E-2</v>
      </c>
      <c r="D274" s="17">
        <v>2.64E-2</v>
      </c>
      <c r="E274" s="18">
        <v>27074615.969999999</v>
      </c>
      <c r="F274" s="19">
        <f t="shared" si="67"/>
        <v>60015.398733499991</v>
      </c>
      <c r="G274" s="19">
        <f t="shared" si="68"/>
        <v>59564.155134000001</v>
      </c>
      <c r="H274" s="18">
        <f t="shared" si="69"/>
        <v>-451.24359949999052</v>
      </c>
      <c r="I274" s="18">
        <f t="shared" si="70"/>
        <v>720184.78480199992</v>
      </c>
      <c r="J274" s="18">
        <f t="shared" si="70"/>
        <v>714769.86160800001</v>
      </c>
      <c r="K274" s="18">
        <f t="shared" si="71"/>
        <v>-5414.9231939999154</v>
      </c>
    </row>
    <row r="275" spans="1:11" x14ac:dyDescent="0.25">
      <c r="A275" s="2" t="s">
        <v>771</v>
      </c>
      <c r="B275" s="2">
        <v>134300</v>
      </c>
      <c r="C275" s="17">
        <v>3.39E-2</v>
      </c>
      <c r="D275" s="17">
        <v>3.3799999999999997E-2</v>
      </c>
      <c r="E275" s="18">
        <v>44302738.869999997</v>
      </c>
      <c r="F275" s="19">
        <f t="shared" si="67"/>
        <v>125155.23730774999</v>
      </c>
      <c r="G275" s="19">
        <f t="shared" si="68"/>
        <v>124786.04781716665</v>
      </c>
      <c r="H275" s="18">
        <f t="shared" si="69"/>
        <v>-369.18949058334692</v>
      </c>
      <c r="I275" s="18">
        <f t="shared" si="70"/>
        <v>1501862.847693</v>
      </c>
      <c r="J275" s="18">
        <f t="shared" si="70"/>
        <v>1497432.5738059997</v>
      </c>
      <c r="K275" s="18">
        <f t="shared" si="71"/>
        <v>-4430.2738870002795</v>
      </c>
    </row>
    <row r="276" spans="1:11" x14ac:dyDescent="0.25">
      <c r="A276" s="2" t="s">
        <v>772</v>
      </c>
      <c r="B276" s="2">
        <v>134300</v>
      </c>
      <c r="C276" s="17">
        <v>2.5900000000000003E-2</v>
      </c>
      <c r="D276" s="17">
        <v>2.58E-2</v>
      </c>
      <c r="E276" s="18">
        <v>35563345.270000003</v>
      </c>
      <c r="F276" s="19">
        <f t="shared" si="67"/>
        <v>76757.55354108334</v>
      </c>
      <c r="G276" s="19">
        <f t="shared" si="68"/>
        <v>76461.192330500009</v>
      </c>
      <c r="H276" s="18">
        <f t="shared" si="69"/>
        <v>-296.36121058333083</v>
      </c>
      <c r="I276" s="18">
        <f t="shared" si="70"/>
        <v>921090.64249300002</v>
      </c>
      <c r="J276" s="18">
        <f t="shared" si="70"/>
        <v>917534.30796600017</v>
      </c>
      <c r="K276" s="18">
        <f t="shared" si="71"/>
        <v>-3556.3345269998536</v>
      </c>
    </row>
    <row r="277" spans="1:11" x14ac:dyDescent="0.25">
      <c r="A277" s="2" t="s">
        <v>773</v>
      </c>
      <c r="B277" s="2">
        <v>134300</v>
      </c>
      <c r="C277" s="17">
        <v>2.75E-2</v>
      </c>
      <c r="D277" s="17">
        <v>2.7300000000000001E-2</v>
      </c>
      <c r="E277" s="18">
        <v>27447458.109999999</v>
      </c>
      <c r="F277" s="19">
        <f t="shared" si="67"/>
        <v>62900.424835416663</v>
      </c>
      <c r="G277" s="19">
        <f t="shared" si="68"/>
        <v>62442.967200250008</v>
      </c>
      <c r="H277" s="18">
        <f t="shared" si="69"/>
        <v>-457.45763516665465</v>
      </c>
      <c r="I277" s="18">
        <f t="shared" si="70"/>
        <v>754805.09802499996</v>
      </c>
      <c r="J277" s="18">
        <f t="shared" si="70"/>
        <v>749315.60640300007</v>
      </c>
      <c r="K277" s="18">
        <f t="shared" si="71"/>
        <v>-5489.491621999885</v>
      </c>
    </row>
    <row r="278" spans="1:11" x14ac:dyDescent="0.25">
      <c r="A278" s="2" t="s">
        <v>774</v>
      </c>
      <c r="B278" s="2">
        <v>134300</v>
      </c>
      <c r="C278" s="17">
        <v>2.9199999999999997E-2</v>
      </c>
      <c r="D278" s="17">
        <v>2.9000000000000001E-2</v>
      </c>
      <c r="E278" s="18">
        <v>27975634.150000006</v>
      </c>
      <c r="F278" s="19">
        <f t="shared" si="67"/>
        <v>68074.043098333335</v>
      </c>
      <c r="G278" s="19">
        <f t="shared" si="68"/>
        <v>67607.782529166681</v>
      </c>
      <c r="H278" s="18">
        <f t="shared" si="69"/>
        <v>-466.26056916665402</v>
      </c>
      <c r="I278" s="18">
        <f t="shared" si="70"/>
        <v>816888.51717999997</v>
      </c>
      <c r="J278" s="18">
        <f t="shared" si="70"/>
        <v>811293.39035000023</v>
      </c>
      <c r="K278" s="18">
        <f t="shared" si="71"/>
        <v>-5595.1268299997319</v>
      </c>
    </row>
    <row r="279" spans="1:11" x14ac:dyDescent="0.25">
      <c r="A279" s="2" t="s">
        <v>775</v>
      </c>
      <c r="B279" s="2">
        <v>134300</v>
      </c>
      <c r="C279" s="17">
        <v>2.81E-2</v>
      </c>
      <c r="D279" s="17">
        <v>2.7900000000000001E-2</v>
      </c>
      <c r="E279" s="18">
        <v>27378018.689999998</v>
      </c>
      <c r="F279" s="19">
        <f t="shared" si="67"/>
        <v>64110.193765749988</v>
      </c>
      <c r="G279" s="19">
        <f t="shared" si="68"/>
        <v>63653.893454249999</v>
      </c>
      <c r="H279" s="18">
        <f t="shared" si="69"/>
        <v>-456.30031149998831</v>
      </c>
      <c r="I279" s="18">
        <f t="shared" si="70"/>
        <v>769322.32518899988</v>
      </c>
      <c r="J279" s="18">
        <f t="shared" si="70"/>
        <v>763846.72145099996</v>
      </c>
      <c r="K279" s="18">
        <f t="shared" si="71"/>
        <v>-5475.6037379999179</v>
      </c>
    </row>
    <row r="280" spans="1:11" x14ac:dyDescent="0.25">
      <c r="A280" s="7" t="s">
        <v>216</v>
      </c>
      <c r="C280" s="17"/>
      <c r="D280" s="17"/>
      <c r="E280" s="20">
        <f>SUBTOTAL(9,E265:E279)</f>
        <v>747869160.06999993</v>
      </c>
      <c r="F280" s="20">
        <f t="shared" ref="F280:K280" si="72">SUBTOTAL(9,F265:F279)</f>
        <v>1969613.6068975832</v>
      </c>
      <c r="G280" s="20">
        <f t="shared" si="72"/>
        <v>1970429.8156399168</v>
      </c>
      <c r="H280" s="20">
        <f t="shared" si="72"/>
        <v>816.2087423333578</v>
      </c>
      <c r="I280" s="20">
        <f t="shared" si="72"/>
        <v>23635363.282770999</v>
      </c>
      <c r="J280" s="20">
        <f t="shared" si="72"/>
        <v>23645157.787678994</v>
      </c>
      <c r="K280" s="20">
        <f t="shared" si="72"/>
        <v>9794.5049080001772</v>
      </c>
    </row>
    <row r="281" spans="1:11" x14ac:dyDescent="0.25">
      <c r="C281" s="17"/>
      <c r="D281" s="17"/>
      <c r="E281" s="18"/>
      <c r="F281" s="19"/>
      <c r="G281" s="19"/>
      <c r="H281" s="18"/>
      <c r="I281" s="18"/>
      <c r="J281" s="18"/>
      <c r="K281" s="18"/>
    </row>
    <row r="282" spans="1:11" x14ac:dyDescent="0.25">
      <c r="A282" s="7" t="s">
        <v>217</v>
      </c>
      <c r="C282" s="17"/>
      <c r="D282" s="17"/>
      <c r="E282" s="18"/>
      <c r="F282" s="19"/>
      <c r="G282" s="19"/>
      <c r="H282" s="18"/>
      <c r="I282" s="18"/>
      <c r="J282" s="18"/>
      <c r="K282" s="18"/>
    </row>
    <row r="283" spans="1:11" x14ac:dyDescent="0.25">
      <c r="A283" s="2" t="s">
        <v>776</v>
      </c>
      <c r="B283" s="2">
        <v>134400</v>
      </c>
      <c r="C283" s="17">
        <v>2.7100000000000003E-2</v>
      </c>
      <c r="D283" s="17">
        <v>2.6700000000000002E-2</v>
      </c>
      <c r="E283" s="18">
        <v>63781994.480000012</v>
      </c>
      <c r="F283" s="19">
        <f t="shared" ref="F283:F298" si="73">E283*C283/12</f>
        <v>144041.00420066671</v>
      </c>
      <c r="G283" s="19">
        <f t="shared" ref="G283:G298" si="74">+E283*D283/12</f>
        <v>141914.93771800003</v>
      </c>
      <c r="H283" s="18">
        <f t="shared" ref="H283:H298" si="75">+G283-F283</f>
        <v>-2126.0664826666762</v>
      </c>
      <c r="I283" s="18">
        <f t="shared" ref="I283:J298" si="76">+F283*12</f>
        <v>1728492.0504080006</v>
      </c>
      <c r="J283" s="18">
        <f t="shared" si="76"/>
        <v>1702979.2526160004</v>
      </c>
      <c r="K283" s="18">
        <f t="shared" ref="K283:K298" si="77">+J283-I283</f>
        <v>-25512.79779200023</v>
      </c>
    </row>
    <row r="284" spans="1:11" x14ac:dyDescent="0.25">
      <c r="A284" s="2" t="s">
        <v>777</v>
      </c>
      <c r="B284" s="2">
        <v>134400</v>
      </c>
      <c r="C284" s="17">
        <v>2.07E-2</v>
      </c>
      <c r="D284" s="17">
        <v>2.0500000000000001E-2</v>
      </c>
      <c r="E284" s="18">
        <v>4990266.620000001</v>
      </c>
      <c r="F284" s="19">
        <f t="shared" si="73"/>
        <v>8608.2099195000028</v>
      </c>
      <c r="G284" s="19">
        <f t="shared" si="74"/>
        <v>8525.0388091666682</v>
      </c>
      <c r="H284" s="18">
        <f t="shared" si="75"/>
        <v>-83.171110333334582</v>
      </c>
      <c r="I284" s="18">
        <f t="shared" si="76"/>
        <v>103298.51903400003</v>
      </c>
      <c r="J284" s="18">
        <f t="shared" si="76"/>
        <v>102300.46571000002</v>
      </c>
      <c r="K284" s="18">
        <f t="shared" si="77"/>
        <v>-998.05332400000771</v>
      </c>
    </row>
    <row r="285" spans="1:11" x14ac:dyDescent="0.25">
      <c r="A285" s="2" t="s">
        <v>778</v>
      </c>
      <c r="B285" s="2">
        <v>134400</v>
      </c>
      <c r="C285" s="17">
        <v>1.8800000000000001E-2</v>
      </c>
      <c r="D285" s="17">
        <v>1.8700000000000001E-2</v>
      </c>
      <c r="E285" s="18">
        <v>5729889.9900000002</v>
      </c>
      <c r="F285" s="19">
        <f t="shared" si="73"/>
        <v>8976.8276510000014</v>
      </c>
      <c r="G285" s="19">
        <f t="shared" si="74"/>
        <v>8929.0785677500007</v>
      </c>
      <c r="H285" s="18">
        <f t="shared" si="75"/>
        <v>-47.749083250000695</v>
      </c>
      <c r="I285" s="18">
        <f t="shared" si="76"/>
        <v>107721.93181200002</v>
      </c>
      <c r="J285" s="18">
        <f t="shared" si="76"/>
        <v>107148.942813</v>
      </c>
      <c r="K285" s="18">
        <f t="shared" si="77"/>
        <v>-572.98899900002289</v>
      </c>
    </row>
    <row r="286" spans="1:11" x14ac:dyDescent="0.25">
      <c r="A286" s="2" t="s">
        <v>779</v>
      </c>
      <c r="B286" s="2">
        <v>134400</v>
      </c>
      <c r="C286" s="17">
        <v>1.9400000000000001E-2</v>
      </c>
      <c r="D286" s="17">
        <v>2.01E-2</v>
      </c>
      <c r="E286" s="18">
        <v>3010557.55</v>
      </c>
      <c r="F286" s="19">
        <f t="shared" si="73"/>
        <v>4867.0680391666665</v>
      </c>
      <c r="G286" s="19">
        <f t="shared" si="74"/>
        <v>5042.6838962499996</v>
      </c>
      <c r="H286" s="18">
        <f t="shared" si="75"/>
        <v>175.61585708333314</v>
      </c>
      <c r="I286" s="18">
        <f t="shared" si="76"/>
        <v>58404.816469999998</v>
      </c>
      <c r="J286" s="18">
        <f t="shared" si="76"/>
        <v>60512.206754999992</v>
      </c>
      <c r="K286" s="18">
        <f t="shared" si="77"/>
        <v>2107.390284999994</v>
      </c>
    </row>
    <row r="287" spans="1:11" x14ac:dyDescent="0.25">
      <c r="A287" s="2" t="s">
        <v>780</v>
      </c>
      <c r="B287" s="2">
        <v>134400</v>
      </c>
      <c r="C287" s="17">
        <v>1.7399999999999999E-2</v>
      </c>
      <c r="D287" s="17">
        <v>1.6799999999999999E-2</v>
      </c>
      <c r="E287" s="18">
        <v>3276234.9699999997</v>
      </c>
      <c r="F287" s="19">
        <f t="shared" si="73"/>
        <v>4750.540706499999</v>
      </c>
      <c r="G287" s="19">
        <f t="shared" si="74"/>
        <v>4586.7289579999988</v>
      </c>
      <c r="H287" s="18">
        <f t="shared" si="75"/>
        <v>-163.81174850000025</v>
      </c>
      <c r="I287" s="18">
        <f t="shared" si="76"/>
        <v>57006.488477999985</v>
      </c>
      <c r="J287" s="18">
        <f t="shared" si="76"/>
        <v>55040.747495999982</v>
      </c>
      <c r="K287" s="18">
        <f t="shared" si="77"/>
        <v>-1965.740982000003</v>
      </c>
    </row>
    <row r="288" spans="1:11" x14ac:dyDescent="0.25">
      <c r="A288" s="2" t="s">
        <v>781</v>
      </c>
      <c r="B288" s="2">
        <v>134400</v>
      </c>
      <c r="C288" s="17">
        <v>2.06E-2</v>
      </c>
      <c r="D288" s="17">
        <v>2.0500000000000001E-2</v>
      </c>
      <c r="E288" s="18">
        <v>3830334.81</v>
      </c>
      <c r="F288" s="19">
        <f t="shared" si="73"/>
        <v>6575.4080905000001</v>
      </c>
      <c r="G288" s="19">
        <f t="shared" si="74"/>
        <v>6543.4886337500002</v>
      </c>
      <c r="H288" s="18">
        <f t="shared" si="75"/>
        <v>-31.919456749999881</v>
      </c>
      <c r="I288" s="18">
        <f t="shared" si="76"/>
        <v>78904.897085999997</v>
      </c>
      <c r="J288" s="18">
        <f t="shared" si="76"/>
        <v>78521.863605000006</v>
      </c>
      <c r="K288" s="18">
        <f t="shared" si="77"/>
        <v>-383.0334809999913</v>
      </c>
    </row>
    <row r="289" spans="1:11" x14ac:dyDescent="0.25">
      <c r="A289" s="2" t="s">
        <v>782</v>
      </c>
      <c r="B289" s="2">
        <v>134400</v>
      </c>
      <c r="C289" s="17">
        <v>9.8999999999999991E-3</v>
      </c>
      <c r="D289" s="17">
        <v>9.9000000000000008E-3</v>
      </c>
      <c r="E289" s="18">
        <v>5069346.8500000006</v>
      </c>
      <c r="F289" s="19">
        <f t="shared" si="73"/>
        <v>4182.2111512500005</v>
      </c>
      <c r="G289" s="19">
        <f t="shared" si="74"/>
        <v>4182.2111512500005</v>
      </c>
      <c r="H289" s="18">
        <f t="shared" si="75"/>
        <v>0</v>
      </c>
      <c r="I289" s="18">
        <f t="shared" si="76"/>
        <v>50186.533815000003</v>
      </c>
      <c r="J289" s="18">
        <f t="shared" si="76"/>
        <v>50186.533815000003</v>
      </c>
      <c r="K289" s="18">
        <f t="shared" si="77"/>
        <v>0</v>
      </c>
    </row>
    <row r="290" spans="1:11" x14ac:dyDescent="0.25">
      <c r="A290" s="2" t="s">
        <v>783</v>
      </c>
      <c r="B290" s="2">
        <v>134400</v>
      </c>
      <c r="C290" s="17">
        <v>1.8600000000000002E-2</v>
      </c>
      <c r="D290" s="17">
        <v>1.8499999999999999E-2</v>
      </c>
      <c r="E290" s="18">
        <v>5572385.9600000009</v>
      </c>
      <c r="F290" s="19">
        <f t="shared" si="73"/>
        <v>8637.1982380000027</v>
      </c>
      <c r="G290" s="19">
        <f t="shared" si="74"/>
        <v>8590.761688333334</v>
      </c>
      <c r="H290" s="18">
        <f t="shared" si="75"/>
        <v>-46.436549666668725</v>
      </c>
      <c r="I290" s="18">
        <f t="shared" si="76"/>
        <v>103646.37885600002</v>
      </c>
      <c r="J290" s="18">
        <f t="shared" si="76"/>
        <v>103089.14026000001</v>
      </c>
      <c r="K290" s="18">
        <f t="shared" si="77"/>
        <v>-557.23859600001015</v>
      </c>
    </row>
    <row r="291" spans="1:11" x14ac:dyDescent="0.25">
      <c r="A291" s="2" t="s">
        <v>784</v>
      </c>
      <c r="B291" s="2">
        <v>134400</v>
      </c>
      <c r="C291" s="17">
        <v>0</v>
      </c>
      <c r="D291" s="17">
        <v>2.3E-3</v>
      </c>
      <c r="E291" s="18">
        <v>2682135.6800000002</v>
      </c>
      <c r="F291" s="19">
        <f t="shared" si="73"/>
        <v>0</v>
      </c>
      <c r="G291" s="19">
        <f t="shared" si="74"/>
        <v>514.07600533333334</v>
      </c>
      <c r="H291" s="18">
        <f t="shared" si="75"/>
        <v>514.07600533333334</v>
      </c>
      <c r="I291" s="18">
        <f t="shared" si="76"/>
        <v>0</v>
      </c>
      <c r="J291" s="18">
        <f t="shared" si="76"/>
        <v>6168.9120640000001</v>
      </c>
      <c r="K291" s="18">
        <f t="shared" si="77"/>
        <v>6168.9120640000001</v>
      </c>
    </row>
    <row r="292" spans="1:11" x14ac:dyDescent="0.25">
      <c r="A292" s="2" t="s">
        <v>785</v>
      </c>
      <c r="B292" s="2">
        <v>134400</v>
      </c>
      <c r="C292" s="17">
        <v>2.6599999999999999E-2</v>
      </c>
      <c r="D292" s="17">
        <v>2.6200000000000001E-2</v>
      </c>
      <c r="E292" s="18">
        <v>5825376.1900000004</v>
      </c>
      <c r="F292" s="19">
        <f t="shared" si="73"/>
        <v>12912.917221166666</v>
      </c>
      <c r="G292" s="19">
        <f t="shared" si="74"/>
        <v>12718.738014833334</v>
      </c>
      <c r="H292" s="18">
        <f t="shared" si="75"/>
        <v>-194.17920633333233</v>
      </c>
      <c r="I292" s="18">
        <f t="shared" si="76"/>
        <v>154955.006654</v>
      </c>
      <c r="J292" s="18">
        <f t="shared" si="76"/>
        <v>152624.85617800002</v>
      </c>
      <c r="K292" s="18">
        <f t="shared" si="77"/>
        <v>-2330.1504759999807</v>
      </c>
    </row>
    <row r="293" spans="1:11" x14ac:dyDescent="0.25">
      <c r="A293" s="2" t="s">
        <v>786</v>
      </c>
      <c r="B293" s="2">
        <v>134400</v>
      </c>
      <c r="C293" s="17">
        <v>2.5000000000000001E-2</v>
      </c>
      <c r="D293" s="17">
        <v>2.47E-2</v>
      </c>
      <c r="E293" s="18">
        <v>3437706.23</v>
      </c>
      <c r="F293" s="19">
        <f t="shared" si="73"/>
        <v>7161.8879791666668</v>
      </c>
      <c r="G293" s="19">
        <f t="shared" si="74"/>
        <v>7075.9453234166658</v>
      </c>
      <c r="H293" s="18">
        <f t="shared" si="75"/>
        <v>-85.942655750000995</v>
      </c>
      <c r="I293" s="18">
        <f t="shared" si="76"/>
        <v>85942.655750000005</v>
      </c>
      <c r="J293" s="18">
        <f t="shared" si="76"/>
        <v>84911.343880999993</v>
      </c>
      <c r="K293" s="18">
        <f t="shared" si="77"/>
        <v>-1031.3118690000119</v>
      </c>
    </row>
    <row r="294" spans="1:11" x14ac:dyDescent="0.25">
      <c r="A294" s="2" t="s">
        <v>787</v>
      </c>
      <c r="B294" s="2">
        <v>134400</v>
      </c>
      <c r="C294" s="17">
        <v>2.0500000000000001E-2</v>
      </c>
      <c r="D294" s="17">
        <v>2.0400000000000001E-2</v>
      </c>
      <c r="E294" s="18">
        <v>4001968.45</v>
      </c>
      <c r="F294" s="19">
        <f t="shared" si="73"/>
        <v>6836.6961020833342</v>
      </c>
      <c r="G294" s="19">
        <f t="shared" si="74"/>
        <v>6803.3463650000012</v>
      </c>
      <c r="H294" s="18">
        <f t="shared" si="75"/>
        <v>-33.349737083332911</v>
      </c>
      <c r="I294" s="18">
        <f t="shared" si="76"/>
        <v>82040.353225000013</v>
      </c>
      <c r="J294" s="18">
        <f t="shared" si="76"/>
        <v>81640.156380000015</v>
      </c>
      <c r="K294" s="18">
        <f t="shared" si="77"/>
        <v>-400.19684499999858</v>
      </c>
    </row>
    <row r="295" spans="1:11" x14ac:dyDescent="0.25">
      <c r="A295" s="2" t="s">
        <v>788</v>
      </c>
      <c r="B295" s="2">
        <v>134400</v>
      </c>
      <c r="C295" s="17">
        <v>2.1100000000000001E-2</v>
      </c>
      <c r="D295" s="17">
        <v>2.0899999999999998E-2</v>
      </c>
      <c r="E295" s="18">
        <v>3905587.3600000003</v>
      </c>
      <c r="F295" s="19">
        <f t="shared" si="73"/>
        <v>6867.3244413333341</v>
      </c>
      <c r="G295" s="19">
        <f t="shared" si="74"/>
        <v>6802.2313186666661</v>
      </c>
      <c r="H295" s="18">
        <f t="shared" si="75"/>
        <v>-65.093122666668023</v>
      </c>
      <c r="I295" s="18">
        <f t="shared" si="76"/>
        <v>82407.893296000009</v>
      </c>
      <c r="J295" s="18">
        <f t="shared" si="76"/>
        <v>81626.775823999997</v>
      </c>
      <c r="K295" s="18">
        <f t="shared" si="77"/>
        <v>-781.11747200001264</v>
      </c>
    </row>
    <row r="296" spans="1:11" x14ac:dyDescent="0.25">
      <c r="A296" s="2" t="s">
        <v>789</v>
      </c>
      <c r="B296" s="2">
        <v>134400</v>
      </c>
      <c r="C296" s="17">
        <v>2.1899999999999999E-2</v>
      </c>
      <c r="D296" s="17">
        <v>2.18E-2</v>
      </c>
      <c r="E296" s="18">
        <v>3065508.07</v>
      </c>
      <c r="F296" s="19">
        <f t="shared" si="73"/>
        <v>5594.5522277499995</v>
      </c>
      <c r="G296" s="19">
        <f t="shared" si="74"/>
        <v>5569.0063271666659</v>
      </c>
      <c r="H296" s="18">
        <f t="shared" si="75"/>
        <v>-25.545900583333605</v>
      </c>
      <c r="I296" s="18">
        <f t="shared" si="76"/>
        <v>67134.626732999997</v>
      </c>
      <c r="J296" s="18">
        <f t="shared" si="76"/>
        <v>66828.07592599999</v>
      </c>
      <c r="K296" s="18">
        <f t="shared" si="77"/>
        <v>-306.5508070000069</v>
      </c>
    </row>
    <row r="297" spans="1:11" x14ac:dyDescent="0.25">
      <c r="A297" s="2" t="s">
        <v>790</v>
      </c>
      <c r="B297" s="2">
        <v>134400</v>
      </c>
      <c r="C297" s="17">
        <v>2.1899999999999999E-2</v>
      </c>
      <c r="D297" s="17">
        <v>2.18E-2</v>
      </c>
      <c r="E297" s="18">
        <v>3053037.79</v>
      </c>
      <c r="F297" s="19">
        <f t="shared" si="73"/>
        <v>5571.7939667499995</v>
      </c>
      <c r="G297" s="19">
        <f t="shared" si="74"/>
        <v>5546.351985166667</v>
      </c>
      <c r="H297" s="18">
        <f t="shared" si="75"/>
        <v>-25.441981583332563</v>
      </c>
      <c r="I297" s="18">
        <f t="shared" si="76"/>
        <v>66861.527600999994</v>
      </c>
      <c r="J297" s="18">
        <f t="shared" si="76"/>
        <v>66556.223822</v>
      </c>
      <c r="K297" s="18">
        <f t="shared" si="77"/>
        <v>-305.30377899999439</v>
      </c>
    </row>
    <row r="298" spans="1:11" x14ac:dyDescent="0.25">
      <c r="A298" s="2" t="s">
        <v>791</v>
      </c>
      <c r="B298" s="2">
        <v>134400</v>
      </c>
      <c r="C298" s="17">
        <v>3.04E-2</v>
      </c>
      <c r="D298" s="17">
        <v>3.04E-2</v>
      </c>
      <c r="E298" s="18">
        <v>3483804.51</v>
      </c>
      <c r="F298" s="19">
        <f t="shared" si="73"/>
        <v>8825.6380919999992</v>
      </c>
      <c r="G298" s="19">
        <f t="shared" si="74"/>
        <v>8825.6380919999992</v>
      </c>
      <c r="H298" s="18">
        <f t="shared" si="75"/>
        <v>0</v>
      </c>
      <c r="I298" s="18">
        <f t="shared" si="76"/>
        <v>105907.65710399998</v>
      </c>
      <c r="J298" s="18">
        <f t="shared" si="76"/>
        <v>105907.65710399998</v>
      </c>
      <c r="K298" s="18">
        <f t="shared" si="77"/>
        <v>0</v>
      </c>
    </row>
    <row r="299" spans="1:11" x14ac:dyDescent="0.25">
      <c r="A299" s="7" t="s">
        <v>233</v>
      </c>
      <c r="C299" s="17"/>
      <c r="D299" s="17"/>
      <c r="E299" s="20">
        <f>SUBTOTAL(9,E283:E298)</f>
        <v>124716135.51000001</v>
      </c>
      <c r="F299" s="20">
        <f t="shared" ref="F299:K299" si="78">SUBTOTAL(9,F283:F298)</f>
        <v>244409.27802683337</v>
      </c>
      <c r="G299" s="20">
        <f t="shared" si="78"/>
        <v>242170.26285408335</v>
      </c>
      <c r="H299" s="20">
        <f t="shared" si="78"/>
        <v>-2239.0151727500142</v>
      </c>
      <c r="I299" s="20">
        <f t="shared" si="78"/>
        <v>2932911.3363220007</v>
      </c>
      <c r="J299" s="20">
        <f t="shared" si="78"/>
        <v>2906043.1542490008</v>
      </c>
      <c r="K299" s="20">
        <f t="shared" si="78"/>
        <v>-26868.182073000276</v>
      </c>
    </row>
    <row r="300" spans="1:11" x14ac:dyDescent="0.25">
      <c r="C300" s="17"/>
      <c r="D300" s="17"/>
      <c r="E300" s="18"/>
      <c r="F300" s="19"/>
      <c r="G300" s="19"/>
      <c r="H300" s="18"/>
      <c r="I300" s="18"/>
      <c r="J300" s="18"/>
      <c r="K300" s="18"/>
    </row>
    <row r="301" spans="1:11" x14ac:dyDescent="0.25">
      <c r="A301" s="7" t="s">
        <v>108</v>
      </c>
      <c r="C301" s="17"/>
      <c r="D301" s="17"/>
      <c r="E301" s="18"/>
      <c r="F301" s="19"/>
      <c r="G301" s="19"/>
      <c r="H301" s="18"/>
      <c r="I301" s="18"/>
      <c r="J301" s="18"/>
      <c r="K301" s="18"/>
    </row>
    <row r="302" spans="1:11" x14ac:dyDescent="0.25">
      <c r="A302" s="2" t="s">
        <v>792</v>
      </c>
      <c r="B302" s="2">
        <v>134500</v>
      </c>
      <c r="C302" s="17">
        <v>2.7300000000000001E-2</v>
      </c>
      <c r="D302" s="17">
        <v>2.7300000000000001E-2</v>
      </c>
      <c r="E302" s="18">
        <v>24632390.050000001</v>
      </c>
      <c r="F302" s="19">
        <f t="shared" ref="F302:F317" si="79">E302*C302/12</f>
        <v>56038.687363750003</v>
      </c>
      <c r="G302" s="19">
        <f t="shared" ref="G302:G317" si="80">+E302*D302/12</f>
        <v>56038.687363750003</v>
      </c>
      <c r="H302" s="18">
        <f t="shared" ref="H302:H317" si="81">+G302-F302</f>
        <v>0</v>
      </c>
      <c r="I302" s="18">
        <f t="shared" ref="I302:J317" si="82">+F302*12</f>
        <v>672464.24836500001</v>
      </c>
      <c r="J302" s="18">
        <f t="shared" si="82"/>
        <v>672464.24836500001</v>
      </c>
      <c r="K302" s="18">
        <f t="shared" ref="K302:K317" si="83">+J302-I302</f>
        <v>0</v>
      </c>
    </row>
    <row r="303" spans="1:11" x14ac:dyDescent="0.25">
      <c r="A303" s="2" t="s">
        <v>793</v>
      </c>
      <c r="B303" s="2">
        <v>134500</v>
      </c>
      <c r="C303" s="17">
        <v>2.4500000000000001E-2</v>
      </c>
      <c r="D303" s="17">
        <v>2.5100000000000001E-2</v>
      </c>
      <c r="E303" s="18">
        <v>3326453.6300000004</v>
      </c>
      <c r="F303" s="19">
        <f t="shared" si="79"/>
        <v>6791.5094945833343</v>
      </c>
      <c r="G303" s="19">
        <f t="shared" si="80"/>
        <v>6957.8321760833342</v>
      </c>
      <c r="H303" s="18">
        <f t="shared" si="81"/>
        <v>166.32268149999982</v>
      </c>
      <c r="I303" s="18">
        <f t="shared" si="82"/>
        <v>81498.113935000016</v>
      </c>
      <c r="J303" s="18">
        <f t="shared" si="82"/>
        <v>83493.986113000006</v>
      </c>
      <c r="K303" s="18">
        <f t="shared" si="83"/>
        <v>1995.8721779999905</v>
      </c>
    </row>
    <row r="304" spans="1:11" x14ac:dyDescent="0.25">
      <c r="A304" s="2" t="s">
        <v>794</v>
      </c>
      <c r="B304" s="2">
        <v>134500</v>
      </c>
      <c r="C304" s="17">
        <v>1.52E-2</v>
      </c>
      <c r="D304" s="17">
        <v>1.5299999999999999E-2</v>
      </c>
      <c r="E304" s="18">
        <v>2535556.33</v>
      </c>
      <c r="F304" s="19">
        <f t="shared" si="79"/>
        <v>3211.7046846666667</v>
      </c>
      <c r="G304" s="19">
        <f t="shared" si="80"/>
        <v>3232.8343207500002</v>
      </c>
      <c r="H304" s="18">
        <f t="shared" si="81"/>
        <v>21.12963608333348</v>
      </c>
      <c r="I304" s="18">
        <f t="shared" si="82"/>
        <v>38540.456215999999</v>
      </c>
      <c r="J304" s="18">
        <f t="shared" si="82"/>
        <v>38794.011849000002</v>
      </c>
      <c r="K304" s="18">
        <f t="shared" si="83"/>
        <v>253.55563300000358</v>
      </c>
    </row>
    <row r="305" spans="1:11" x14ac:dyDescent="0.25">
      <c r="A305" s="2" t="s">
        <v>795</v>
      </c>
      <c r="B305" s="2">
        <v>134500</v>
      </c>
      <c r="C305" s="17">
        <v>1.7600000000000001E-2</v>
      </c>
      <c r="D305" s="17">
        <v>1.7999999999999999E-2</v>
      </c>
      <c r="E305" s="18">
        <v>2356171.6299999994</v>
      </c>
      <c r="F305" s="19">
        <f t="shared" si="79"/>
        <v>3455.7183906666664</v>
      </c>
      <c r="G305" s="19">
        <f t="shared" si="80"/>
        <v>3534.2574449999988</v>
      </c>
      <c r="H305" s="18">
        <f t="shared" si="81"/>
        <v>78.539054333332388</v>
      </c>
      <c r="I305" s="18">
        <f t="shared" si="82"/>
        <v>41468.620687999995</v>
      </c>
      <c r="J305" s="18">
        <f t="shared" si="82"/>
        <v>42411.089339999984</v>
      </c>
      <c r="K305" s="18">
        <f t="shared" si="83"/>
        <v>942.46865199998865</v>
      </c>
    </row>
    <row r="306" spans="1:11" x14ac:dyDescent="0.25">
      <c r="A306" s="2" t="s">
        <v>796</v>
      </c>
      <c r="B306" s="2">
        <v>134500</v>
      </c>
      <c r="C306" s="17">
        <v>1.8100000000000002E-2</v>
      </c>
      <c r="D306" s="17">
        <v>2.1100000000000001E-2</v>
      </c>
      <c r="E306" s="18">
        <v>2235589.4900000002</v>
      </c>
      <c r="F306" s="19">
        <f t="shared" si="79"/>
        <v>3372.0141474166671</v>
      </c>
      <c r="G306" s="19">
        <f t="shared" si="80"/>
        <v>3930.9115199166667</v>
      </c>
      <c r="H306" s="18">
        <f t="shared" si="81"/>
        <v>558.89737249999962</v>
      </c>
      <c r="I306" s="18">
        <f t="shared" si="82"/>
        <v>40464.169769000007</v>
      </c>
      <c r="J306" s="18">
        <f t="shared" si="82"/>
        <v>47170.938239000003</v>
      </c>
      <c r="K306" s="18">
        <f t="shared" si="83"/>
        <v>6706.7684699999954</v>
      </c>
    </row>
    <row r="307" spans="1:11" x14ac:dyDescent="0.25">
      <c r="A307" s="2" t="s">
        <v>797</v>
      </c>
      <c r="B307" s="2">
        <v>134500</v>
      </c>
      <c r="C307" s="17">
        <v>2.1999999999999999E-2</v>
      </c>
      <c r="D307" s="17">
        <v>2.2499999999999999E-2</v>
      </c>
      <c r="E307" s="18">
        <v>2278329.5</v>
      </c>
      <c r="F307" s="19">
        <f t="shared" si="79"/>
        <v>4176.9374166666666</v>
      </c>
      <c r="G307" s="19">
        <f t="shared" si="80"/>
        <v>4271.8678124999997</v>
      </c>
      <c r="H307" s="18">
        <f t="shared" si="81"/>
        <v>94.930395833333023</v>
      </c>
      <c r="I307" s="18">
        <f t="shared" si="82"/>
        <v>50123.248999999996</v>
      </c>
      <c r="J307" s="18">
        <f t="shared" si="82"/>
        <v>51262.413749999992</v>
      </c>
      <c r="K307" s="18">
        <f t="shared" si="83"/>
        <v>1139.1647499999963</v>
      </c>
    </row>
    <row r="308" spans="1:11" x14ac:dyDescent="0.25">
      <c r="A308" s="2" t="s">
        <v>798</v>
      </c>
      <c r="B308" s="2">
        <v>134500</v>
      </c>
      <c r="C308" s="17">
        <v>1.9E-2</v>
      </c>
      <c r="D308" s="17">
        <v>1.9300000000000001E-2</v>
      </c>
      <c r="E308" s="18">
        <v>3471879.89</v>
      </c>
      <c r="F308" s="19">
        <f t="shared" si="79"/>
        <v>5497.1431591666669</v>
      </c>
      <c r="G308" s="19">
        <f t="shared" si="80"/>
        <v>5583.9401564166665</v>
      </c>
      <c r="H308" s="18">
        <f t="shared" si="81"/>
        <v>86.796997249999549</v>
      </c>
      <c r="I308" s="18">
        <f t="shared" si="82"/>
        <v>65965.717910000007</v>
      </c>
      <c r="J308" s="18">
        <f t="shared" si="82"/>
        <v>67007.281877000001</v>
      </c>
      <c r="K308" s="18">
        <f t="shared" si="83"/>
        <v>1041.5639669999946</v>
      </c>
    </row>
    <row r="309" spans="1:11" x14ac:dyDescent="0.25">
      <c r="A309" s="2" t="s">
        <v>799</v>
      </c>
      <c r="B309" s="2">
        <v>134500</v>
      </c>
      <c r="C309" s="17">
        <v>2.4299999999999999E-2</v>
      </c>
      <c r="D309" s="17">
        <v>2.4899999999999999E-2</v>
      </c>
      <c r="E309" s="18">
        <v>4776352.7299999995</v>
      </c>
      <c r="F309" s="19">
        <f t="shared" si="79"/>
        <v>9672.1142782499974</v>
      </c>
      <c r="G309" s="19">
        <f t="shared" si="80"/>
        <v>9910.9319147499973</v>
      </c>
      <c r="H309" s="18">
        <f t="shared" si="81"/>
        <v>238.81763649999994</v>
      </c>
      <c r="I309" s="18">
        <f t="shared" si="82"/>
        <v>116065.37133899998</v>
      </c>
      <c r="J309" s="18">
        <f t="shared" si="82"/>
        <v>118931.18297699996</v>
      </c>
      <c r="K309" s="18">
        <f t="shared" si="83"/>
        <v>2865.8116379999847</v>
      </c>
    </row>
    <row r="310" spans="1:11" x14ac:dyDescent="0.25">
      <c r="A310" s="2" t="s">
        <v>800</v>
      </c>
      <c r="B310" s="2">
        <v>134500</v>
      </c>
      <c r="C310" s="17">
        <v>0</v>
      </c>
      <c r="D310" s="17">
        <v>2.0999999999999999E-3</v>
      </c>
      <c r="E310" s="18">
        <v>816263.40999999992</v>
      </c>
      <c r="F310" s="19">
        <f t="shared" si="79"/>
        <v>0</v>
      </c>
      <c r="G310" s="19">
        <f t="shared" si="80"/>
        <v>142.84609674999999</v>
      </c>
      <c r="H310" s="18">
        <f t="shared" si="81"/>
        <v>142.84609674999999</v>
      </c>
      <c r="I310" s="18">
        <f t="shared" si="82"/>
        <v>0</v>
      </c>
      <c r="J310" s="18">
        <f t="shared" si="82"/>
        <v>1714.1531609999997</v>
      </c>
      <c r="K310" s="18">
        <f t="shared" si="83"/>
        <v>1714.1531609999997</v>
      </c>
    </row>
    <row r="311" spans="1:11" x14ac:dyDescent="0.25">
      <c r="A311" s="42" t="s">
        <v>801</v>
      </c>
      <c r="B311" s="42">
        <v>134500</v>
      </c>
      <c r="C311" s="17">
        <v>1.8600000000000002E-2</v>
      </c>
      <c r="D311" s="17">
        <v>1.4999999999999999E-2</v>
      </c>
      <c r="E311" s="18">
        <v>2504392.0799999996</v>
      </c>
      <c r="F311" s="19">
        <f t="shared" si="79"/>
        <v>3881.8077239999998</v>
      </c>
      <c r="G311" s="19">
        <f t="shared" si="80"/>
        <v>3130.4900999999995</v>
      </c>
      <c r="H311" s="18">
        <f t="shared" si="81"/>
        <v>-751.31762400000025</v>
      </c>
      <c r="I311" s="18">
        <f t="shared" si="82"/>
        <v>46581.692687999996</v>
      </c>
      <c r="J311" s="18">
        <f t="shared" si="82"/>
        <v>37565.881199999996</v>
      </c>
      <c r="K311" s="18">
        <f t="shared" si="83"/>
        <v>-9015.8114879999994</v>
      </c>
    </row>
    <row r="312" spans="1:11" x14ac:dyDescent="0.25">
      <c r="A312" s="42" t="s">
        <v>802</v>
      </c>
      <c r="B312" s="42">
        <v>134500</v>
      </c>
      <c r="C312" s="17">
        <v>2.75E-2</v>
      </c>
      <c r="D312" s="17">
        <v>2.7799999999999998E-2</v>
      </c>
      <c r="E312" s="18">
        <v>10726602.870000001</v>
      </c>
      <c r="F312" s="19">
        <f t="shared" si="79"/>
        <v>24581.798243750003</v>
      </c>
      <c r="G312" s="19">
        <f t="shared" si="80"/>
        <v>24849.963315500001</v>
      </c>
      <c r="H312" s="18">
        <f t="shared" si="81"/>
        <v>268.16507174999788</v>
      </c>
      <c r="I312" s="18">
        <f t="shared" si="82"/>
        <v>294981.57892500004</v>
      </c>
      <c r="J312" s="18">
        <f t="shared" si="82"/>
        <v>298199.559786</v>
      </c>
      <c r="K312" s="18">
        <f t="shared" si="83"/>
        <v>3217.98086099996</v>
      </c>
    </row>
    <row r="313" spans="1:11" x14ac:dyDescent="0.25">
      <c r="A313" s="42" t="s">
        <v>803</v>
      </c>
      <c r="B313" s="42">
        <v>134500</v>
      </c>
      <c r="C313" s="17">
        <v>2.4199999999999999E-2</v>
      </c>
      <c r="D313" s="17">
        <v>2.4799999999999999E-2</v>
      </c>
      <c r="E313" s="18">
        <v>1960162.3199999996</v>
      </c>
      <c r="F313" s="19">
        <f t="shared" si="79"/>
        <v>3952.9940119999992</v>
      </c>
      <c r="G313" s="19">
        <f t="shared" si="80"/>
        <v>4051.0021279999987</v>
      </c>
      <c r="H313" s="18">
        <f t="shared" si="81"/>
        <v>98.008115999999518</v>
      </c>
      <c r="I313" s="18">
        <f t="shared" si="82"/>
        <v>47435.92814399999</v>
      </c>
      <c r="J313" s="18">
        <f t="shared" si="82"/>
        <v>48612.025535999986</v>
      </c>
      <c r="K313" s="18">
        <f t="shared" si="83"/>
        <v>1176.097391999996</v>
      </c>
    </row>
    <row r="314" spans="1:11" x14ac:dyDescent="0.25">
      <c r="A314" s="42" t="s">
        <v>804</v>
      </c>
      <c r="B314" s="42">
        <v>134500</v>
      </c>
      <c r="C314" s="17">
        <v>2.2499999999999999E-2</v>
      </c>
      <c r="D314" s="17">
        <v>2.29E-2</v>
      </c>
      <c r="E314" s="18">
        <v>4576825.3599999994</v>
      </c>
      <c r="F314" s="19">
        <f t="shared" si="79"/>
        <v>8581.5475499999975</v>
      </c>
      <c r="G314" s="19">
        <f t="shared" si="80"/>
        <v>8734.1083953333327</v>
      </c>
      <c r="H314" s="18">
        <f t="shared" si="81"/>
        <v>152.56084533333524</v>
      </c>
      <c r="I314" s="18">
        <f t="shared" si="82"/>
        <v>102978.57059999998</v>
      </c>
      <c r="J314" s="18">
        <f t="shared" si="82"/>
        <v>104809.30074399999</v>
      </c>
      <c r="K314" s="18">
        <f t="shared" si="83"/>
        <v>1830.7301440000156</v>
      </c>
    </row>
    <row r="315" spans="1:11" x14ac:dyDescent="0.25">
      <c r="A315" s="42" t="s">
        <v>805</v>
      </c>
      <c r="B315" s="42">
        <v>134500</v>
      </c>
      <c r="C315" s="17">
        <v>2.24E-2</v>
      </c>
      <c r="D315" s="17">
        <v>2.2800000000000001E-2</v>
      </c>
      <c r="E315" s="18">
        <v>3691212.5399999996</v>
      </c>
      <c r="F315" s="19">
        <f t="shared" si="79"/>
        <v>6890.2634079999989</v>
      </c>
      <c r="G315" s="19">
        <f t="shared" si="80"/>
        <v>7013.3038259999994</v>
      </c>
      <c r="H315" s="18">
        <f t="shared" si="81"/>
        <v>123.0404180000005</v>
      </c>
      <c r="I315" s="18">
        <f t="shared" si="82"/>
        <v>82683.160895999987</v>
      </c>
      <c r="J315" s="18">
        <f t="shared" si="82"/>
        <v>84159.645911999993</v>
      </c>
      <c r="K315" s="18">
        <f t="shared" si="83"/>
        <v>1476.485016000006</v>
      </c>
    </row>
    <row r="316" spans="1:11" x14ac:dyDescent="0.25">
      <c r="A316" s="42" t="s">
        <v>806</v>
      </c>
      <c r="B316" s="42">
        <v>134500</v>
      </c>
      <c r="C316" s="17">
        <v>2.1299999999999999E-2</v>
      </c>
      <c r="D316" s="17">
        <v>2.1700000000000001E-2</v>
      </c>
      <c r="E316" s="18">
        <v>3322731.71</v>
      </c>
      <c r="F316" s="19">
        <f t="shared" si="79"/>
        <v>5897.8487852500002</v>
      </c>
      <c r="G316" s="19">
        <f t="shared" si="80"/>
        <v>6008.6065089166668</v>
      </c>
      <c r="H316" s="18">
        <f t="shared" si="81"/>
        <v>110.75772366666661</v>
      </c>
      <c r="I316" s="18">
        <f t="shared" si="82"/>
        <v>70774.185423000003</v>
      </c>
      <c r="J316" s="18">
        <f t="shared" si="82"/>
        <v>72103.278107000006</v>
      </c>
      <c r="K316" s="18">
        <f t="shared" si="83"/>
        <v>1329.0926840000029</v>
      </c>
    </row>
    <row r="317" spans="1:11" x14ac:dyDescent="0.25">
      <c r="A317" s="42" t="s">
        <v>807</v>
      </c>
      <c r="B317" s="42">
        <v>134500</v>
      </c>
      <c r="C317" s="17">
        <v>2.0199999999999999E-2</v>
      </c>
      <c r="D317" s="17">
        <v>2.06E-2</v>
      </c>
      <c r="E317" s="18">
        <v>3246960.53</v>
      </c>
      <c r="F317" s="19">
        <f t="shared" si="79"/>
        <v>5465.7168921666662</v>
      </c>
      <c r="G317" s="19">
        <f t="shared" si="80"/>
        <v>5573.9489098333333</v>
      </c>
      <c r="H317" s="18">
        <f t="shared" si="81"/>
        <v>108.23201766666716</v>
      </c>
      <c r="I317" s="18">
        <f t="shared" si="82"/>
        <v>65588.602705999991</v>
      </c>
      <c r="J317" s="18">
        <f t="shared" si="82"/>
        <v>66887.386918000004</v>
      </c>
      <c r="K317" s="18">
        <f t="shared" si="83"/>
        <v>1298.7842120000132</v>
      </c>
    </row>
    <row r="318" spans="1:11" x14ac:dyDescent="0.25">
      <c r="A318" s="7" t="s">
        <v>133</v>
      </c>
      <c r="C318" s="17"/>
      <c r="D318" s="17"/>
      <c r="E318" s="20">
        <f>SUBTOTAL(9,E302:E317)</f>
        <v>76457874.069999978</v>
      </c>
      <c r="F318" s="20">
        <f t="shared" ref="F318:K318" si="84">SUBTOTAL(9,F302:F317)</f>
        <v>151467.80555033335</v>
      </c>
      <c r="G318" s="20">
        <f t="shared" si="84"/>
        <v>152965.53198949998</v>
      </c>
      <c r="H318" s="20">
        <f t="shared" si="84"/>
        <v>1497.7264391666645</v>
      </c>
      <c r="I318" s="20">
        <f t="shared" si="84"/>
        <v>1817613.6666039999</v>
      </c>
      <c r="J318" s="20">
        <f t="shared" si="84"/>
        <v>1835586.3838739998</v>
      </c>
      <c r="K318" s="20">
        <f t="shared" si="84"/>
        <v>17972.717269999946</v>
      </c>
    </row>
    <row r="319" spans="1:11" x14ac:dyDescent="0.25">
      <c r="C319" s="17"/>
      <c r="D319" s="17"/>
      <c r="E319" s="18"/>
      <c r="F319" s="19"/>
      <c r="G319" s="19"/>
      <c r="H319" s="18"/>
      <c r="I319" s="18"/>
      <c r="J319" s="18"/>
      <c r="K319" s="18"/>
    </row>
    <row r="320" spans="1:11" x14ac:dyDescent="0.25">
      <c r="A320" s="7" t="s">
        <v>134</v>
      </c>
      <c r="C320" s="17"/>
      <c r="D320" s="17"/>
      <c r="E320" s="18"/>
      <c r="F320" s="19"/>
      <c r="G320" s="19"/>
      <c r="H320" s="18"/>
      <c r="I320" s="18"/>
      <c r="J320" s="18"/>
      <c r="K320" s="18"/>
    </row>
    <row r="321" spans="1:11" x14ac:dyDescent="0.25">
      <c r="A321" s="42" t="s">
        <v>808</v>
      </c>
      <c r="B321" s="42">
        <v>134600</v>
      </c>
      <c r="C321" s="17">
        <v>2.9700000000000001E-2</v>
      </c>
      <c r="D321" s="17">
        <v>2.92E-2</v>
      </c>
      <c r="E321" s="18">
        <v>3774673.5500000003</v>
      </c>
      <c r="F321" s="19">
        <f t="shared" ref="F321:F335" si="85">E321*C321/12</f>
        <v>9342.3170362500005</v>
      </c>
      <c r="G321" s="19">
        <f t="shared" ref="G321:G335" si="86">+E321*D321/12</f>
        <v>9185.0389716666668</v>
      </c>
      <c r="H321" s="18">
        <f t="shared" ref="H321:H335" si="87">+G321-F321</f>
        <v>-157.27806458333362</v>
      </c>
      <c r="I321" s="18">
        <f t="shared" ref="I321:J335" si="88">+F321*12</f>
        <v>112107.804435</v>
      </c>
      <c r="J321" s="18">
        <f t="shared" si="88"/>
        <v>110220.46765999999</v>
      </c>
      <c r="K321" s="18">
        <f t="shared" ref="K321:K335" si="89">+J321-I321</f>
        <v>-1887.3367750000034</v>
      </c>
    </row>
    <row r="322" spans="1:11" x14ac:dyDescent="0.25">
      <c r="A322" s="42" t="s">
        <v>809</v>
      </c>
      <c r="B322" s="42">
        <v>134600</v>
      </c>
      <c r="C322" s="17">
        <v>2.06E-2</v>
      </c>
      <c r="D322" s="17">
        <v>2.01E-2</v>
      </c>
      <c r="E322" s="18">
        <v>237307.12</v>
      </c>
      <c r="F322" s="19">
        <f t="shared" si="85"/>
        <v>407.37722266666668</v>
      </c>
      <c r="G322" s="19">
        <f t="shared" si="86"/>
        <v>397.48942600000004</v>
      </c>
      <c r="H322" s="18">
        <f t="shared" si="87"/>
        <v>-9.8877966666666453</v>
      </c>
      <c r="I322" s="18">
        <f t="shared" si="88"/>
        <v>4888.526672</v>
      </c>
      <c r="J322" s="18">
        <f t="shared" si="88"/>
        <v>4769.8731120000002</v>
      </c>
      <c r="K322" s="18">
        <f t="shared" si="89"/>
        <v>-118.65355999999974</v>
      </c>
    </row>
    <row r="323" spans="1:11" x14ac:dyDescent="0.25">
      <c r="A323" s="42" t="s">
        <v>810</v>
      </c>
      <c r="B323" s="42">
        <v>134600</v>
      </c>
      <c r="C323" s="17">
        <v>2.52E-2</v>
      </c>
      <c r="D323" s="17">
        <v>2.4899999999999999E-2</v>
      </c>
      <c r="E323" s="18">
        <v>599132.87999999989</v>
      </c>
      <c r="F323" s="19">
        <f t="shared" si="85"/>
        <v>1258.1790479999997</v>
      </c>
      <c r="G323" s="19">
        <f t="shared" si="86"/>
        <v>1243.2007259999998</v>
      </c>
      <c r="H323" s="18">
        <f t="shared" si="87"/>
        <v>-14.978321999999935</v>
      </c>
      <c r="I323" s="18">
        <f t="shared" si="88"/>
        <v>15098.148575999996</v>
      </c>
      <c r="J323" s="18">
        <f t="shared" si="88"/>
        <v>14918.408711999997</v>
      </c>
      <c r="K323" s="18">
        <f t="shared" si="89"/>
        <v>-179.73986399999922</v>
      </c>
    </row>
    <row r="324" spans="1:11" x14ac:dyDescent="0.25">
      <c r="A324" s="2" t="s">
        <v>811</v>
      </c>
      <c r="B324" s="2">
        <v>134600</v>
      </c>
      <c r="C324" s="17">
        <v>1.6799999999999999E-2</v>
      </c>
      <c r="D324" s="17">
        <v>1.7299999999999999E-2</v>
      </c>
      <c r="E324" s="18">
        <v>2112385.8299999996</v>
      </c>
      <c r="F324" s="19">
        <f t="shared" si="85"/>
        <v>2957.3401619999991</v>
      </c>
      <c r="G324" s="19">
        <f t="shared" si="86"/>
        <v>3045.356238249999</v>
      </c>
      <c r="H324" s="18">
        <f t="shared" si="87"/>
        <v>88.016076249999969</v>
      </c>
      <c r="I324" s="18">
        <f t="shared" si="88"/>
        <v>35488.08194399999</v>
      </c>
      <c r="J324" s="18">
        <f t="shared" si="88"/>
        <v>36544.27485899999</v>
      </c>
      <c r="K324" s="18">
        <f t="shared" si="89"/>
        <v>1056.1929149999996</v>
      </c>
    </row>
    <row r="325" spans="1:11" x14ac:dyDescent="0.25">
      <c r="A325" s="2" t="s">
        <v>812</v>
      </c>
      <c r="B325" s="2">
        <v>134600</v>
      </c>
      <c r="C325" s="17">
        <v>3.0300000000000001E-2</v>
      </c>
      <c r="D325" s="17">
        <v>3.3500000000000002E-2</v>
      </c>
      <c r="E325" s="18">
        <v>150007.26</v>
      </c>
      <c r="F325" s="19">
        <f t="shared" si="85"/>
        <v>378.76833149999999</v>
      </c>
      <c r="G325" s="19">
        <f t="shared" si="86"/>
        <v>418.77026750000005</v>
      </c>
      <c r="H325" s="18">
        <f t="shared" si="87"/>
        <v>40.001936000000057</v>
      </c>
      <c r="I325" s="18">
        <f t="shared" si="88"/>
        <v>4545.2199780000001</v>
      </c>
      <c r="J325" s="18">
        <f t="shared" si="88"/>
        <v>5025.2432100000005</v>
      </c>
      <c r="K325" s="18">
        <f t="shared" si="89"/>
        <v>480.02323200000046</v>
      </c>
    </row>
    <row r="326" spans="1:11" x14ac:dyDescent="0.25">
      <c r="A326" s="2" t="s">
        <v>813</v>
      </c>
      <c r="B326" s="2">
        <v>134600</v>
      </c>
      <c r="C326" s="17">
        <v>2.5399999999999999E-2</v>
      </c>
      <c r="D326" s="17">
        <v>2.3199999999999998E-2</v>
      </c>
      <c r="E326" s="18">
        <v>83161.41</v>
      </c>
      <c r="F326" s="19">
        <f t="shared" si="85"/>
        <v>176.02498449999999</v>
      </c>
      <c r="G326" s="19">
        <f t="shared" si="86"/>
        <v>160.77872599999998</v>
      </c>
      <c r="H326" s="18">
        <f t="shared" si="87"/>
        <v>-15.24625850000001</v>
      </c>
      <c r="I326" s="18">
        <f t="shared" si="88"/>
        <v>2112.299814</v>
      </c>
      <c r="J326" s="18">
        <f t="shared" si="88"/>
        <v>1929.3447119999996</v>
      </c>
      <c r="K326" s="18">
        <f t="shared" si="89"/>
        <v>-182.95510200000035</v>
      </c>
    </row>
    <row r="327" spans="1:11" x14ac:dyDescent="0.25">
      <c r="A327" s="2" t="s">
        <v>814</v>
      </c>
      <c r="B327" s="2">
        <v>134600</v>
      </c>
      <c r="C327" s="17">
        <v>1.4299999999999998E-2</v>
      </c>
      <c r="D327" s="17">
        <v>1.41E-2</v>
      </c>
      <c r="E327" s="18">
        <v>335415.82</v>
      </c>
      <c r="F327" s="19">
        <f t="shared" si="85"/>
        <v>399.70385216666665</v>
      </c>
      <c r="G327" s="19">
        <f t="shared" si="86"/>
        <v>394.11358850000005</v>
      </c>
      <c r="H327" s="18">
        <f t="shared" si="87"/>
        <v>-5.5902636666666012</v>
      </c>
      <c r="I327" s="18">
        <f t="shared" si="88"/>
        <v>4796.446226</v>
      </c>
      <c r="J327" s="18">
        <f t="shared" si="88"/>
        <v>4729.3630620000004</v>
      </c>
      <c r="K327" s="18">
        <f t="shared" si="89"/>
        <v>-67.08316399999967</v>
      </c>
    </row>
    <row r="328" spans="1:11" x14ac:dyDescent="0.25">
      <c r="A328" s="2" t="s">
        <v>815</v>
      </c>
      <c r="B328" s="2">
        <v>134600</v>
      </c>
      <c r="C328" s="17">
        <v>2.35E-2</v>
      </c>
      <c r="D328" s="17">
        <v>2.3099999999999999E-2</v>
      </c>
      <c r="E328" s="18">
        <v>841612.82000000018</v>
      </c>
      <c r="F328" s="19">
        <f t="shared" si="85"/>
        <v>1648.1584391666672</v>
      </c>
      <c r="G328" s="19">
        <f t="shared" si="86"/>
        <v>1620.1046785000001</v>
      </c>
      <c r="H328" s="18">
        <f t="shared" si="87"/>
        <v>-28.053760666667131</v>
      </c>
      <c r="I328" s="18">
        <f t="shared" si="88"/>
        <v>19777.901270000006</v>
      </c>
      <c r="J328" s="18">
        <f t="shared" si="88"/>
        <v>19441.256142000002</v>
      </c>
      <c r="K328" s="18">
        <f t="shared" si="89"/>
        <v>-336.64512800000375</v>
      </c>
    </row>
    <row r="329" spans="1:11" x14ac:dyDescent="0.25">
      <c r="A329" s="2" t="s">
        <v>816</v>
      </c>
      <c r="B329" s="2">
        <v>134600</v>
      </c>
      <c r="C329" s="17">
        <v>0</v>
      </c>
      <c r="D329" s="17">
        <v>4.7999999999999996E-3</v>
      </c>
      <c r="E329" s="18">
        <v>112095.22</v>
      </c>
      <c r="F329" s="19">
        <f t="shared" si="85"/>
        <v>0</v>
      </c>
      <c r="G329" s="19">
        <f t="shared" si="86"/>
        <v>44.838087999999999</v>
      </c>
      <c r="H329" s="18">
        <f t="shared" si="87"/>
        <v>44.838087999999999</v>
      </c>
      <c r="I329" s="18">
        <f t="shared" si="88"/>
        <v>0</v>
      </c>
      <c r="J329" s="18">
        <f t="shared" si="88"/>
        <v>538.05705599999999</v>
      </c>
      <c r="K329" s="18">
        <f t="shared" si="89"/>
        <v>538.05705599999999</v>
      </c>
    </row>
    <row r="330" spans="1:11" x14ac:dyDescent="0.25">
      <c r="A330" s="2" t="s">
        <v>817</v>
      </c>
      <c r="B330" s="2">
        <v>134600</v>
      </c>
      <c r="C330" s="17">
        <v>1.95E-2</v>
      </c>
      <c r="D330" s="17">
        <v>1.9900000000000001E-2</v>
      </c>
      <c r="E330" s="18">
        <v>1143935.8</v>
      </c>
      <c r="F330" s="19">
        <f t="shared" si="85"/>
        <v>1858.895675</v>
      </c>
      <c r="G330" s="19">
        <f t="shared" si="86"/>
        <v>1897.0268683333334</v>
      </c>
      <c r="H330" s="18">
        <f t="shared" si="87"/>
        <v>38.131193333333385</v>
      </c>
      <c r="I330" s="18">
        <f t="shared" si="88"/>
        <v>22306.748100000001</v>
      </c>
      <c r="J330" s="18">
        <f t="shared" si="88"/>
        <v>22764.32242</v>
      </c>
      <c r="K330" s="18">
        <f t="shared" si="89"/>
        <v>457.57431999999972</v>
      </c>
    </row>
    <row r="331" spans="1:11" x14ac:dyDescent="0.25">
      <c r="A331" s="2" t="s">
        <v>818</v>
      </c>
      <c r="B331" s="2">
        <v>134600</v>
      </c>
      <c r="C331" s="17">
        <v>2.4E-2</v>
      </c>
      <c r="D331" s="17">
        <v>2.41E-2</v>
      </c>
      <c r="E331" s="18">
        <v>41868.51</v>
      </c>
      <c r="F331" s="19">
        <f t="shared" si="85"/>
        <v>83.737020000000001</v>
      </c>
      <c r="G331" s="19">
        <f t="shared" si="86"/>
        <v>84.085924250000005</v>
      </c>
      <c r="H331" s="18">
        <f t="shared" si="87"/>
        <v>0.34890425000000391</v>
      </c>
      <c r="I331" s="18">
        <f t="shared" si="88"/>
        <v>1004.84424</v>
      </c>
      <c r="J331" s="18">
        <f t="shared" si="88"/>
        <v>1009.0310910000001</v>
      </c>
      <c r="K331" s="18">
        <f t="shared" si="89"/>
        <v>4.186851000000047</v>
      </c>
    </row>
    <row r="332" spans="1:11" x14ac:dyDescent="0.25">
      <c r="A332" s="2" t="s">
        <v>819</v>
      </c>
      <c r="B332" s="2">
        <v>134600</v>
      </c>
      <c r="C332" s="17">
        <v>5.3899999999999997E-2</v>
      </c>
      <c r="D332" s="17">
        <v>5.3800000000000001E-2</v>
      </c>
      <c r="E332" s="18">
        <v>295415.01</v>
      </c>
      <c r="F332" s="19">
        <f t="shared" si="85"/>
        <v>1326.9057532499999</v>
      </c>
      <c r="G332" s="19">
        <f t="shared" si="86"/>
        <v>1324.4439615000001</v>
      </c>
      <c r="H332" s="18">
        <f t="shared" si="87"/>
        <v>-2.4617917499997475</v>
      </c>
      <c r="I332" s="18">
        <f t="shared" si="88"/>
        <v>15922.869038999997</v>
      </c>
      <c r="J332" s="18">
        <f t="shared" si="88"/>
        <v>15893.327538000001</v>
      </c>
      <c r="K332" s="18">
        <f t="shared" si="89"/>
        <v>-29.54150099999606</v>
      </c>
    </row>
    <row r="333" spans="1:11" x14ac:dyDescent="0.25">
      <c r="A333" s="2" t="s">
        <v>820</v>
      </c>
      <c r="B333" s="2">
        <v>134600</v>
      </c>
      <c r="C333" s="17">
        <v>4.2500000000000003E-2</v>
      </c>
      <c r="D333" s="17">
        <v>4.24E-2</v>
      </c>
      <c r="E333" s="18">
        <v>30618.33</v>
      </c>
      <c r="F333" s="19">
        <f t="shared" si="85"/>
        <v>108.43991875000002</v>
      </c>
      <c r="G333" s="19">
        <f t="shared" si="86"/>
        <v>108.18476600000001</v>
      </c>
      <c r="H333" s="18">
        <f t="shared" si="87"/>
        <v>-0.2551527500000077</v>
      </c>
      <c r="I333" s="18">
        <f t="shared" si="88"/>
        <v>1301.2790250000003</v>
      </c>
      <c r="J333" s="18">
        <f t="shared" si="88"/>
        <v>1298.2171920000001</v>
      </c>
      <c r="K333" s="18">
        <f t="shared" si="89"/>
        <v>-3.0618330000002061</v>
      </c>
    </row>
    <row r="334" spans="1:11" x14ac:dyDescent="0.25">
      <c r="A334" s="2" t="s">
        <v>821</v>
      </c>
      <c r="B334" s="2">
        <v>134600</v>
      </c>
      <c r="C334" s="17">
        <v>4.3199999999999995E-2</v>
      </c>
      <c r="D334" s="17">
        <v>4.2999999999999997E-2</v>
      </c>
      <c r="E334" s="18">
        <v>32897.870000000003</v>
      </c>
      <c r="F334" s="19">
        <f t="shared" si="85"/>
        <v>118.43233199999999</v>
      </c>
      <c r="G334" s="19">
        <f t="shared" si="86"/>
        <v>117.88403416666667</v>
      </c>
      <c r="H334" s="18">
        <f t="shared" si="87"/>
        <v>-0.54829783333332216</v>
      </c>
      <c r="I334" s="18">
        <f t="shared" si="88"/>
        <v>1421.1879839999999</v>
      </c>
      <c r="J334" s="18">
        <f t="shared" si="88"/>
        <v>1414.60841</v>
      </c>
      <c r="K334" s="18">
        <f t="shared" si="89"/>
        <v>-6.5795739999998659</v>
      </c>
    </row>
    <row r="335" spans="1:11" x14ac:dyDescent="0.25">
      <c r="A335" s="2" t="s">
        <v>822</v>
      </c>
      <c r="B335" s="2">
        <v>134600</v>
      </c>
      <c r="C335" s="17">
        <v>1.9900000000000001E-2</v>
      </c>
      <c r="D335" s="17">
        <v>0.02</v>
      </c>
      <c r="E335" s="18">
        <v>9113.52</v>
      </c>
      <c r="F335" s="19">
        <f t="shared" si="85"/>
        <v>15.113254000000003</v>
      </c>
      <c r="G335" s="19">
        <f t="shared" si="86"/>
        <v>15.189200000000001</v>
      </c>
      <c r="H335" s="18">
        <f t="shared" si="87"/>
        <v>7.5945999999998293E-2</v>
      </c>
      <c r="I335" s="18">
        <f t="shared" si="88"/>
        <v>181.35904800000003</v>
      </c>
      <c r="J335" s="18">
        <f t="shared" si="88"/>
        <v>182.27040000000002</v>
      </c>
      <c r="K335" s="18">
        <f t="shared" si="89"/>
        <v>0.91135199999999372</v>
      </c>
    </row>
    <row r="336" spans="1:11" x14ac:dyDescent="0.25">
      <c r="A336" s="7" t="s">
        <v>262</v>
      </c>
      <c r="C336" s="17"/>
      <c r="D336" s="17"/>
      <c r="E336" s="20">
        <f>SUBTOTAL(9,E321:E335)</f>
        <v>9799640.9499999993</v>
      </c>
      <c r="F336" s="20">
        <f t="shared" ref="F336:K336" si="90">SUBTOTAL(9,F321:F335)</f>
        <v>20079.393029249997</v>
      </c>
      <c r="G336" s="20">
        <f t="shared" si="90"/>
        <v>20056.505464666669</v>
      </c>
      <c r="H336" s="20">
        <f t="shared" si="90"/>
        <v>-22.887564583333603</v>
      </c>
      <c r="I336" s="20">
        <f t="shared" si="90"/>
        <v>240952.71635099998</v>
      </c>
      <c r="J336" s="20">
        <f t="shared" si="90"/>
        <v>240678.06557600002</v>
      </c>
      <c r="K336" s="20">
        <f t="shared" si="90"/>
        <v>-274.65077500000245</v>
      </c>
    </row>
    <row r="337" spans="1:11" x14ac:dyDescent="0.25">
      <c r="C337" s="17"/>
      <c r="D337" s="17"/>
      <c r="E337" s="18"/>
      <c r="F337" s="19"/>
      <c r="G337" s="19"/>
      <c r="H337" s="18"/>
      <c r="I337" s="18"/>
      <c r="J337" s="18"/>
      <c r="K337" s="18"/>
    </row>
    <row r="338" spans="1:11" x14ac:dyDescent="0.25">
      <c r="C338" s="17"/>
      <c r="D338" s="17"/>
      <c r="E338" s="18"/>
      <c r="F338" s="19"/>
      <c r="G338" s="19"/>
      <c r="H338" s="18"/>
      <c r="I338" s="18"/>
      <c r="J338" s="18"/>
      <c r="K338" s="18"/>
    </row>
    <row r="339" spans="1:11" x14ac:dyDescent="0.25">
      <c r="A339" s="7" t="s">
        <v>263</v>
      </c>
      <c r="C339" s="17"/>
      <c r="D339" s="17"/>
      <c r="E339" s="22">
        <f>SUBTOTAL(9,E212:E336)</f>
        <v>1133540304.0999994</v>
      </c>
      <c r="F339" s="22">
        <f t="shared" ref="F339:K339" si="91">SUBTOTAL(9,F212:F336)</f>
        <v>2829812.185730916</v>
      </c>
      <c r="G339" s="22">
        <f t="shared" si="91"/>
        <v>2813075.0699985838</v>
      </c>
      <c r="H339" s="22">
        <f t="shared" si="91"/>
        <v>-16737.11573233331</v>
      </c>
      <c r="I339" s="22">
        <f t="shared" si="91"/>
        <v>33957746.228771009</v>
      </c>
      <c r="J339" s="22">
        <f t="shared" si="91"/>
        <v>33756900.839983001</v>
      </c>
      <c r="K339" s="22">
        <f t="shared" si="91"/>
        <v>-200845.38878800019</v>
      </c>
    </row>
    <row r="340" spans="1:11" x14ac:dyDescent="0.25">
      <c r="C340" s="17"/>
      <c r="D340" s="17"/>
      <c r="E340" s="18"/>
      <c r="F340" s="19"/>
      <c r="G340" s="19"/>
      <c r="H340" s="18"/>
      <c r="I340" s="18"/>
      <c r="J340" s="18"/>
      <c r="K340" s="18"/>
    </row>
    <row r="341" spans="1:11" x14ac:dyDescent="0.25">
      <c r="A341" s="7" t="s">
        <v>264</v>
      </c>
      <c r="C341" s="17"/>
      <c r="D341" s="17"/>
      <c r="E341" s="18"/>
      <c r="F341" s="19"/>
      <c r="G341" s="19"/>
      <c r="H341" s="18"/>
      <c r="I341" s="18"/>
      <c r="J341" s="18"/>
      <c r="K341" s="18"/>
    </row>
    <row r="342" spans="1:11" x14ac:dyDescent="0.25">
      <c r="A342" s="7"/>
      <c r="C342" s="17"/>
      <c r="D342" s="17"/>
      <c r="E342" s="18"/>
      <c r="F342" s="19"/>
      <c r="G342" s="19"/>
      <c r="H342" s="18"/>
      <c r="I342" s="18"/>
      <c r="J342" s="18"/>
      <c r="K342" s="18"/>
    </row>
    <row r="343" spans="1:11" x14ac:dyDescent="0.25">
      <c r="A343" s="7" t="s">
        <v>17</v>
      </c>
      <c r="C343" s="17"/>
      <c r="D343" s="17"/>
      <c r="E343" s="18"/>
      <c r="F343" s="19"/>
      <c r="G343" s="19"/>
      <c r="H343" s="18"/>
      <c r="I343" s="18"/>
      <c r="J343" s="18"/>
      <c r="K343" s="18"/>
    </row>
    <row r="344" spans="1:11" x14ac:dyDescent="0.25">
      <c r="A344" s="2" t="s">
        <v>823</v>
      </c>
      <c r="B344" s="2">
        <v>134100</v>
      </c>
      <c r="C344" s="17">
        <v>4.2500000000000003E-2</v>
      </c>
      <c r="D344" s="17">
        <v>4.2500000000000003E-2</v>
      </c>
      <c r="E344" s="18">
        <v>1443810.04</v>
      </c>
      <c r="F344" s="19">
        <f>E344*C344/12</f>
        <v>5113.493891666667</v>
      </c>
      <c r="G344">
        <f>+E344*D344/12</f>
        <v>5113.493891666667</v>
      </c>
      <c r="H344" s="18">
        <f>+G344-F344</f>
        <v>0</v>
      </c>
      <c r="I344" s="18">
        <f t="shared" ref="I344:J346" si="92">+F344*12</f>
        <v>61361.926700000004</v>
      </c>
      <c r="J344" s="18">
        <f t="shared" si="92"/>
        <v>61361.926700000004</v>
      </c>
      <c r="K344" s="18">
        <f>+J344-I344</f>
        <v>0</v>
      </c>
    </row>
    <row r="345" spans="1:11" x14ac:dyDescent="0.25">
      <c r="A345" s="2" t="s">
        <v>824</v>
      </c>
      <c r="B345" s="2">
        <v>134100</v>
      </c>
      <c r="C345" s="17">
        <v>4.2500000000000003E-2</v>
      </c>
      <c r="D345" s="17">
        <v>4.2500000000000003E-2</v>
      </c>
      <c r="E345" s="18">
        <v>800780.88</v>
      </c>
      <c r="F345" s="19">
        <f>E345*C345/12</f>
        <v>2836.0989500000001</v>
      </c>
      <c r="G345">
        <f>+E345*D345/12</f>
        <v>2836.0989500000001</v>
      </c>
      <c r="H345" s="18">
        <f>+G345-F345</f>
        <v>0</v>
      </c>
      <c r="I345" s="18">
        <f t="shared" si="92"/>
        <v>34033.187400000003</v>
      </c>
      <c r="J345" s="18">
        <f t="shared" si="92"/>
        <v>34033.187400000003</v>
      </c>
      <c r="K345" s="18">
        <f>+J345-I345</f>
        <v>0</v>
      </c>
    </row>
    <row r="346" spans="1:11" x14ac:dyDescent="0.25">
      <c r="A346" s="2" t="s">
        <v>825</v>
      </c>
      <c r="B346" s="2">
        <v>134100</v>
      </c>
      <c r="C346" s="17">
        <v>4.3200000000000002E-2</v>
      </c>
      <c r="D346" s="17">
        <v>4.3299999999999998E-2</v>
      </c>
      <c r="E346" s="18">
        <v>18599.63</v>
      </c>
      <c r="F346" s="19">
        <f>E346*C346/12</f>
        <v>66.958668000000003</v>
      </c>
      <c r="G346">
        <f>+E346*D346/12</f>
        <v>67.113664916666664</v>
      </c>
      <c r="H346" s="18">
        <f>+G346-F346</f>
        <v>0.15499691666666138</v>
      </c>
      <c r="I346" s="18">
        <f t="shared" si="92"/>
        <v>803.50401600000009</v>
      </c>
      <c r="J346" s="18">
        <f t="shared" si="92"/>
        <v>805.36397899999997</v>
      </c>
      <c r="K346" s="18">
        <f>+J346-I346</f>
        <v>1.8599629999998797</v>
      </c>
    </row>
    <row r="347" spans="1:11" x14ac:dyDescent="0.25">
      <c r="A347" s="7" t="s">
        <v>826</v>
      </c>
      <c r="C347" s="17"/>
      <c r="D347" s="17"/>
      <c r="E347" s="20">
        <f>SUBTOTAL(9,E344:E346)</f>
        <v>2263190.5499999998</v>
      </c>
      <c r="F347" s="20">
        <f t="shared" ref="F347:K347" si="93">SUBTOTAL(9,F344:F346)</f>
        <v>8016.5515096666668</v>
      </c>
      <c r="G347" s="20">
        <f t="shared" si="93"/>
        <v>8016.7065065833331</v>
      </c>
      <c r="H347" s="20">
        <f t="shared" si="93"/>
        <v>0.15499691666666138</v>
      </c>
      <c r="I347" s="20">
        <f t="shared" si="93"/>
        <v>96198.618116000012</v>
      </c>
      <c r="J347" s="20">
        <f t="shared" si="93"/>
        <v>96200.478079000008</v>
      </c>
      <c r="K347" s="20">
        <f t="shared" si="93"/>
        <v>1.8599629999998797</v>
      </c>
    </row>
    <row r="348" spans="1:11" x14ac:dyDescent="0.25">
      <c r="C348" s="17"/>
      <c r="D348" s="17"/>
      <c r="E348" s="18"/>
      <c r="F348" s="19"/>
      <c r="G348" s="19"/>
      <c r="H348" s="18"/>
      <c r="I348" s="18"/>
      <c r="J348" s="18"/>
      <c r="K348" s="18"/>
    </row>
    <row r="349" spans="1:11" x14ac:dyDescent="0.25">
      <c r="A349" s="7" t="s">
        <v>217</v>
      </c>
      <c r="C349" s="17"/>
      <c r="D349" s="17"/>
      <c r="E349" s="18"/>
      <c r="F349" s="19"/>
      <c r="G349" s="19"/>
      <c r="H349" s="18"/>
      <c r="I349" s="18"/>
      <c r="J349" s="18"/>
      <c r="K349" s="18"/>
    </row>
    <row r="350" spans="1:11" x14ac:dyDescent="0.25">
      <c r="A350" s="2" t="s">
        <v>827</v>
      </c>
      <c r="B350" s="2">
        <v>134400</v>
      </c>
      <c r="C350" s="17">
        <v>4.1099999999999998E-2</v>
      </c>
      <c r="D350" s="17">
        <v>3.7400000000000003E-2</v>
      </c>
      <c r="E350" s="18">
        <v>447277.01</v>
      </c>
      <c r="F350" s="19">
        <f t="shared" ref="F350:F356" si="94">E350*C350/12</f>
        <v>1531.9237592500001</v>
      </c>
      <c r="G350">
        <f t="shared" ref="G350:G356" si="95">+E350*D350/12</f>
        <v>1394.0133478333335</v>
      </c>
      <c r="H350" s="18">
        <f t="shared" ref="H350:H356" si="96">+G350-F350</f>
        <v>-137.91041141666665</v>
      </c>
      <c r="I350" s="18">
        <f t="shared" ref="I350:J356" si="97">+F350*12</f>
        <v>18383.085111</v>
      </c>
      <c r="J350" s="18">
        <f t="shared" si="97"/>
        <v>16728.160174000001</v>
      </c>
      <c r="K350" s="18">
        <f t="shared" ref="K350:K356" si="98">+J350-I350</f>
        <v>-1654.9249369999998</v>
      </c>
    </row>
    <row r="351" spans="1:11" x14ac:dyDescent="0.25">
      <c r="A351" s="2" t="s">
        <v>828</v>
      </c>
      <c r="B351" s="2">
        <v>134400</v>
      </c>
      <c r="C351" s="17">
        <v>4.6100000000000002E-2</v>
      </c>
      <c r="D351" s="17">
        <v>4.6100000000000002E-2</v>
      </c>
      <c r="E351" s="18">
        <v>13068659.23</v>
      </c>
      <c r="F351" s="19">
        <f t="shared" si="94"/>
        <v>50205.432541916671</v>
      </c>
      <c r="G351">
        <f t="shared" si="95"/>
        <v>50205.432541916671</v>
      </c>
      <c r="H351" s="18">
        <f t="shared" si="96"/>
        <v>0</v>
      </c>
      <c r="I351" s="18">
        <f t="shared" si="97"/>
        <v>602465.19050300005</v>
      </c>
      <c r="J351" s="18">
        <f t="shared" si="97"/>
        <v>602465.19050300005</v>
      </c>
      <c r="K351" s="18">
        <f t="shared" si="98"/>
        <v>0</v>
      </c>
    </row>
    <row r="352" spans="1:11" x14ac:dyDescent="0.25">
      <c r="A352" s="2" t="s">
        <v>829</v>
      </c>
      <c r="B352" s="2">
        <v>134400</v>
      </c>
      <c r="C352" s="17">
        <v>4.2799999999999998E-2</v>
      </c>
      <c r="D352" s="17">
        <v>4.2900000000000001E-2</v>
      </c>
      <c r="E352" s="18">
        <v>279373.45</v>
      </c>
      <c r="F352" s="19">
        <f t="shared" si="94"/>
        <v>996.43197166666675</v>
      </c>
      <c r="G352">
        <f t="shared" si="95"/>
        <v>998.76008375000004</v>
      </c>
      <c r="H352" s="18">
        <f t="shared" si="96"/>
        <v>2.3281120833332807</v>
      </c>
      <c r="I352" s="18">
        <f t="shared" si="97"/>
        <v>11957.183660000001</v>
      </c>
      <c r="J352" s="18">
        <f t="shared" si="97"/>
        <v>11985.121005000001</v>
      </c>
      <c r="K352" s="18">
        <f t="shared" si="98"/>
        <v>27.937345000000278</v>
      </c>
    </row>
    <row r="353" spans="1:11" x14ac:dyDescent="0.25">
      <c r="A353" s="2" t="s">
        <v>830</v>
      </c>
      <c r="B353" s="2">
        <v>134400</v>
      </c>
      <c r="C353" s="17">
        <v>4.8500000000000001E-2</v>
      </c>
      <c r="D353" s="17">
        <v>4.8500000000000001E-2</v>
      </c>
      <c r="E353" s="18">
        <v>393877.74</v>
      </c>
      <c r="F353" s="19">
        <f t="shared" si="94"/>
        <v>1591.9225325</v>
      </c>
      <c r="G353">
        <f t="shared" si="95"/>
        <v>1591.9225325</v>
      </c>
      <c r="H353" s="18">
        <f t="shared" si="96"/>
        <v>0</v>
      </c>
      <c r="I353" s="18">
        <f t="shared" si="97"/>
        <v>19103.070390000001</v>
      </c>
      <c r="J353" s="18">
        <f t="shared" si="97"/>
        <v>19103.070390000001</v>
      </c>
      <c r="K353" s="18">
        <f t="shared" si="98"/>
        <v>0</v>
      </c>
    </row>
    <row r="354" spans="1:11" x14ac:dyDescent="0.25">
      <c r="A354" s="2" t="s">
        <v>831</v>
      </c>
      <c r="B354" s="2">
        <v>134400</v>
      </c>
      <c r="C354" s="17">
        <v>4.7100000000000003E-2</v>
      </c>
      <c r="D354" s="17">
        <v>4.7100000000000003E-2</v>
      </c>
      <c r="E354" s="18">
        <v>353385.05</v>
      </c>
      <c r="F354" s="19">
        <f t="shared" si="94"/>
        <v>1387.0363212499999</v>
      </c>
      <c r="G354">
        <f t="shared" si="95"/>
        <v>1387.0363212499999</v>
      </c>
      <c r="H354" s="18">
        <f t="shared" si="96"/>
        <v>0</v>
      </c>
      <c r="I354" s="18">
        <f t="shared" si="97"/>
        <v>16644.435855</v>
      </c>
      <c r="J354" s="18">
        <f t="shared" si="97"/>
        <v>16644.435855</v>
      </c>
      <c r="K354" s="18">
        <f t="shared" si="98"/>
        <v>0</v>
      </c>
    </row>
    <row r="355" spans="1:11" x14ac:dyDescent="0.25">
      <c r="A355" s="2" t="s">
        <v>832</v>
      </c>
      <c r="B355" s="2">
        <v>134400</v>
      </c>
      <c r="C355" s="17">
        <v>4.82E-2</v>
      </c>
      <c r="D355" s="17">
        <v>4.9299999999999997E-2</v>
      </c>
      <c r="E355" s="18">
        <v>400004.19</v>
      </c>
      <c r="F355" s="19">
        <f t="shared" si="94"/>
        <v>1606.6834965</v>
      </c>
      <c r="G355">
        <f t="shared" si="95"/>
        <v>1643.3505472499999</v>
      </c>
      <c r="H355" s="18">
        <f t="shared" si="96"/>
        <v>36.667050749999817</v>
      </c>
      <c r="I355" s="18">
        <f t="shared" si="97"/>
        <v>19280.201958000001</v>
      </c>
      <c r="J355" s="18">
        <f t="shared" si="97"/>
        <v>19720.206566999997</v>
      </c>
      <c r="K355" s="18">
        <f t="shared" si="98"/>
        <v>440.00460899999598</v>
      </c>
    </row>
    <row r="356" spans="1:11" x14ac:dyDescent="0.25">
      <c r="A356" s="2" t="s">
        <v>833</v>
      </c>
      <c r="B356" s="2">
        <v>134400</v>
      </c>
      <c r="C356" s="17">
        <v>4.6899999999999997E-2</v>
      </c>
      <c r="D356" s="17">
        <v>4.6899999999999997E-2</v>
      </c>
      <c r="E356" s="18">
        <v>611989.47</v>
      </c>
      <c r="F356" s="19">
        <f t="shared" si="94"/>
        <v>2391.8588452499998</v>
      </c>
      <c r="G356">
        <f t="shared" si="95"/>
        <v>2391.8588452499998</v>
      </c>
      <c r="H356" s="18">
        <f t="shared" si="96"/>
        <v>0</v>
      </c>
      <c r="I356" s="18">
        <f t="shared" si="97"/>
        <v>28702.306142999998</v>
      </c>
      <c r="J356" s="18">
        <f t="shared" si="97"/>
        <v>28702.306142999998</v>
      </c>
      <c r="K356" s="18">
        <f t="shared" si="98"/>
        <v>0</v>
      </c>
    </row>
    <row r="357" spans="1:11" x14ac:dyDescent="0.25">
      <c r="A357" s="7" t="s">
        <v>233</v>
      </c>
      <c r="C357" s="17"/>
      <c r="D357" s="17"/>
      <c r="E357" s="20">
        <f>SUBTOTAL(9,E350:E356)</f>
        <v>15554566.140000001</v>
      </c>
      <c r="F357" s="20">
        <f t="shared" ref="F357:K357" si="99">SUBTOTAL(9,F350:F356)</f>
        <v>59711.289468333336</v>
      </c>
      <c r="G357" s="20">
        <f t="shared" si="99"/>
        <v>59612.374219749996</v>
      </c>
      <c r="H357" s="20">
        <f t="shared" si="99"/>
        <v>-98.91524858333355</v>
      </c>
      <c r="I357" s="20">
        <f t="shared" si="99"/>
        <v>716535.47362000006</v>
      </c>
      <c r="J357" s="20">
        <f t="shared" si="99"/>
        <v>715348.49063700007</v>
      </c>
      <c r="K357" s="20">
        <f t="shared" si="99"/>
        <v>-1186.9829830000035</v>
      </c>
    </row>
    <row r="358" spans="1:11" x14ac:dyDescent="0.25">
      <c r="C358" s="17"/>
      <c r="D358" s="17"/>
      <c r="E358" s="18"/>
      <c r="F358" s="19"/>
      <c r="G358" s="19"/>
      <c r="H358" s="18"/>
      <c r="I358" s="18"/>
      <c r="J358" s="18"/>
      <c r="K358" s="18"/>
    </row>
    <row r="359" spans="1:11" x14ac:dyDescent="0.25">
      <c r="A359" s="7" t="s">
        <v>108</v>
      </c>
      <c r="C359" s="17"/>
      <c r="D359" s="17"/>
      <c r="E359" s="18"/>
      <c r="F359" s="19"/>
      <c r="G359" s="19"/>
      <c r="H359" s="18"/>
      <c r="I359" s="18"/>
      <c r="J359" s="18"/>
      <c r="K359" s="18"/>
    </row>
    <row r="360" spans="1:11" x14ac:dyDescent="0.25">
      <c r="A360" s="2" t="s">
        <v>834</v>
      </c>
      <c r="B360" s="2">
        <v>134500</v>
      </c>
      <c r="C360" s="17">
        <v>2.24E-2</v>
      </c>
      <c r="D360" s="17">
        <v>2.23E-2</v>
      </c>
      <c r="E360" s="18">
        <v>155657.54</v>
      </c>
      <c r="F360" s="19">
        <f>E360*C360/12</f>
        <v>290.56074133333334</v>
      </c>
      <c r="G360" s="19">
        <f>+E360*D360/12</f>
        <v>289.26359516666668</v>
      </c>
      <c r="H360" s="18">
        <f>+G360-F360</f>
        <v>-1.2971461666666642</v>
      </c>
      <c r="I360" s="18">
        <f t="shared" ref="I360:J363" si="100">+F360*12</f>
        <v>3486.7288960000001</v>
      </c>
      <c r="J360" s="18">
        <f t="shared" si="100"/>
        <v>3471.1631420000003</v>
      </c>
      <c r="K360" s="18">
        <f>+J360-I360</f>
        <v>-15.565753999999743</v>
      </c>
    </row>
    <row r="361" spans="1:11" x14ac:dyDescent="0.25">
      <c r="A361" s="2" t="s">
        <v>835</v>
      </c>
      <c r="B361" s="2">
        <v>134500</v>
      </c>
      <c r="C361" s="17">
        <v>4.2900000000000001E-2</v>
      </c>
      <c r="D361" s="17">
        <v>4.19E-2</v>
      </c>
      <c r="E361" s="18">
        <v>500766.92000000004</v>
      </c>
      <c r="F361" s="19">
        <f>E361*C361/12</f>
        <v>1790.2417390000001</v>
      </c>
      <c r="G361" s="19">
        <f>+E361*D361/12</f>
        <v>1748.5111623333335</v>
      </c>
      <c r="H361" s="18">
        <f>+G361-F361</f>
        <v>-41.730576666666593</v>
      </c>
      <c r="I361" s="18">
        <f t="shared" si="100"/>
        <v>21482.900868000001</v>
      </c>
      <c r="J361" s="18">
        <f t="shared" si="100"/>
        <v>20982.133948000002</v>
      </c>
      <c r="K361" s="18">
        <f>+J361-I361</f>
        <v>-500.76691999999821</v>
      </c>
    </row>
    <row r="362" spans="1:11" x14ac:dyDescent="0.25">
      <c r="A362" s="42" t="s">
        <v>836</v>
      </c>
      <c r="B362" s="42">
        <v>134500</v>
      </c>
      <c r="C362" s="17">
        <v>4.53E-2</v>
      </c>
      <c r="D362" s="17">
        <v>4.53E-2</v>
      </c>
      <c r="E362" s="18">
        <v>350933.7</v>
      </c>
      <c r="F362" s="19">
        <f>E362*C362/12</f>
        <v>1324.7747175000002</v>
      </c>
      <c r="G362" s="19">
        <f>+E362*D362/12</f>
        <v>1324.7747175000002</v>
      </c>
      <c r="H362" s="18">
        <f>+G362-F362</f>
        <v>0</v>
      </c>
      <c r="I362" s="18">
        <f t="shared" si="100"/>
        <v>15897.296610000001</v>
      </c>
      <c r="J362" s="18">
        <f t="shared" si="100"/>
        <v>15897.296610000001</v>
      </c>
      <c r="K362" s="18">
        <f>+J362-I362</f>
        <v>0</v>
      </c>
    </row>
    <row r="363" spans="1:11" x14ac:dyDescent="0.25">
      <c r="A363" s="42" t="s">
        <v>837</v>
      </c>
      <c r="B363" s="42">
        <v>134500</v>
      </c>
      <c r="C363" s="17">
        <v>4.3999999999999997E-2</v>
      </c>
      <c r="D363" s="17">
        <v>4.3900000000000002E-2</v>
      </c>
      <c r="E363" s="18">
        <v>9919.7999999999993</v>
      </c>
      <c r="F363" s="19">
        <f>E363*C363/12</f>
        <v>36.372599999999998</v>
      </c>
      <c r="G363" s="19">
        <f>+E363*D363/12</f>
        <v>36.289935</v>
      </c>
      <c r="H363" s="18">
        <f>+G363-F363</f>
        <v>-8.2664999999998656E-2</v>
      </c>
      <c r="I363" s="18">
        <f t="shared" si="100"/>
        <v>436.47119999999995</v>
      </c>
      <c r="J363" s="18">
        <f t="shared" si="100"/>
        <v>435.47922</v>
      </c>
      <c r="K363" s="18">
        <f>+J363-I363</f>
        <v>-0.99197999999995545</v>
      </c>
    </row>
    <row r="364" spans="1:11" x14ac:dyDescent="0.25">
      <c r="A364" s="7" t="s">
        <v>133</v>
      </c>
      <c r="C364" s="17"/>
      <c r="D364" s="17"/>
      <c r="E364" s="20">
        <f>SUBTOTAL(9,E360:E363)</f>
        <v>1017277.9600000002</v>
      </c>
      <c r="F364" s="20">
        <f t="shared" ref="F364:K364" si="101">SUBTOTAL(9,F360:F363)</f>
        <v>3441.9497978333334</v>
      </c>
      <c r="G364" s="20">
        <f t="shared" si="101"/>
        <v>3398.83941</v>
      </c>
      <c r="H364" s="20">
        <f t="shared" si="101"/>
        <v>-43.110387833333256</v>
      </c>
      <c r="I364" s="20">
        <f t="shared" si="101"/>
        <v>41303.397574000002</v>
      </c>
      <c r="J364" s="20">
        <f t="shared" si="101"/>
        <v>40786.072920000006</v>
      </c>
      <c r="K364" s="20">
        <f t="shared" si="101"/>
        <v>-517.32465399999796</v>
      </c>
    </row>
    <row r="365" spans="1:11" x14ac:dyDescent="0.25">
      <c r="C365" s="17"/>
      <c r="D365" s="17"/>
      <c r="E365" s="18"/>
      <c r="F365" s="19"/>
      <c r="G365" s="19"/>
      <c r="H365" s="18"/>
      <c r="I365" s="18"/>
      <c r="J365" s="18"/>
      <c r="K365" s="18"/>
    </row>
    <row r="366" spans="1:11" x14ac:dyDescent="0.25">
      <c r="A366" s="7" t="s">
        <v>279</v>
      </c>
      <c r="C366" s="17"/>
      <c r="D366" s="17"/>
      <c r="E366" s="18"/>
      <c r="F366" s="19"/>
      <c r="G366" s="19"/>
      <c r="H366" s="18"/>
      <c r="I366" s="18"/>
      <c r="J366" s="18"/>
      <c r="K366" s="18"/>
    </row>
    <row r="367" spans="1:11" x14ac:dyDescent="0.25">
      <c r="A367" s="2" t="s">
        <v>838</v>
      </c>
      <c r="B367" s="2">
        <v>134600</v>
      </c>
      <c r="C367" s="17">
        <v>4.3299999999999998E-2</v>
      </c>
      <c r="D367" s="17">
        <v>4.3400000000000001E-2</v>
      </c>
      <c r="E367" s="18">
        <v>424778.28</v>
      </c>
      <c r="F367" s="19">
        <f>E367*C367/12</f>
        <v>1532.7416270000001</v>
      </c>
      <c r="G367" s="19">
        <f>+E367*D367/12</f>
        <v>1536.2814460000002</v>
      </c>
      <c r="H367" s="18">
        <f>+G367-F367</f>
        <v>3.5398190000000795</v>
      </c>
      <c r="I367" s="18">
        <f t="shared" ref="I367:J369" si="102">+F367*12</f>
        <v>18392.899524</v>
      </c>
      <c r="J367" s="18">
        <f t="shared" si="102"/>
        <v>18435.377352000003</v>
      </c>
      <c r="K367" s="18">
        <f>+J367-I367</f>
        <v>42.477828000002773</v>
      </c>
    </row>
    <row r="368" spans="1:11" x14ac:dyDescent="0.25">
      <c r="A368" s="42" t="s">
        <v>839</v>
      </c>
      <c r="B368" s="42">
        <v>134600</v>
      </c>
      <c r="C368" s="17">
        <v>4.5699999999999998E-2</v>
      </c>
      <c r="D368" s="17">
        <v>4.58E-2</v>
      </c>
      <c r="E368" s="18">
        <v>44995.31</v>
      </c>
      <c r="F368" s="19">
        <f>E368*C368/12</f>
        <v>171.35713891666663</v>
      </c>
      <c r="G368" s="19">
        <f>+E368*D368/12</f>
        <v>171.73209983333334</v>
      </c>
      <c r="H368" s="18">
        <f>+G368-F368</f>
        <v>0.3749609166667085</v>
      </c>
      <c r="I368" s="18">
        <f t="shared" si="102"/>
        <v>2056.2856669999996</v>
      </c>
      <c r="J368" s="18">
        <f t="shared" si="102"/>
        <v>2060.785198</v>
      </c>
      <c r="K368" s="18">
        <f>+J368-I368</f>
        <v>4.4995310000003883</v>
      </c>
    </row>
    <row r="369" spans="1:11" x14ac:dyDescent="0.25">
      <c r="A369" s="42" t="s">
        <v>840</v>
      </c>
      <c r="B369" s="42">
        <v>134600</v>
      </c>
      <c r="C369" s="17">
        <v>4.5199999999999997E-2</v>
      </c>
      <c r="D369" s="17">
        <v>4.4200000000000003E-2</v>
      </c>
      <c r="E369" s="18">
        <v>619.92999999999995</v>
      </c>
      <c r="F369" s="19">
        <f>E369*C369/12</f>
        <v>2.3350696666666662</v>
      </c>
      <c r="G369" s="19">
        <f>+E369*D369/12</f>
        <v>2.2834088333333331</v>
      </c>
      <c r="H369" s="18">
        <f>+G369-F369</f>
        <v>-5.1660833333333045E-2</v>
      </c>
      <c r="I369" s="18">
        <f t="shared" si="102"/>
        <v>28.020835999999996</v>
      </c>
      <c r="J369" s="18">
        <f t="shared" si="102"/>
        <v>27.400905999999999</v>
      </c>
      <c r="K369" s="18">
        <f>+J369-I369</f>
        <v>-0.61992999999999654</v>
      </c>
    </row>
    <row r="370" spans="1:11" x14ac:dyDescent="0.25">
      <c r="A370" s="7" t="s">
        <v>283</v>
      </c>
      <c r="C370" s="17"/>
      <c r="D370" s="17"/>
      <c r="E370" s="20">
        <f>SUBTOTAL(9,E367:E369)</f>
        <v>470393.52</v>
      </c>
      <c r="F370" s="20">
        <f t="shared" ref="F370:K370" si="103">SUBTOTAL(9,F367:F369)</f>
        <v>1706.4338355833333</v>
      </c>
      <c r="G370" s="20">
        <f t="shared" si="103"/>
        <v>1710.2969546666668</v>
      </c>
      <c r="H370" s="20">
        <f t="shared" si="103"/>
        <v>3.863119083333455</v>
      </c>
      <c r="I370" s="20">
        <f t="shared" si="103"/>
        <v>20477.206027</v>
      </c>
      <c r="J370" s="20">
        <f t="shared" si="103"/>
        <v>20523.563456000003</v>
      </c>
      <c r="K370" s="20">
        <f t="shared" si="103"/>
        <v>46.357429000003165</v>
      </c>
    </row>
    <row r="371" spans="1:11" x14ac:dyDescent="0.25">
      <c r="C371" s="17"/>
      <c r="D371" s="17"/>
      <c r="E371" s="23"/>
      <c r="F371" s="23"/>
      <c r="G371" s="23"/>
      <c r="H371" s="23"/>
      <c r="I371" s="23"/>
      <c r="J371" s="23"/>
      <c r="K371" s="23"/>
    </row>
    <row r="372" spans="1:11" x14ac:dyDescent="0.25">
      <c r="C372" s="17"/>
      <c r="D372" s="17"/>
      <c r="E372" s="23"/>
      <c r="F372" s="23"/>
      <c r="G372" s="23"/>
      <c r="H372" s="23"/>
      <c r="I372" s="23"/>
      <c r="J372" s="23"/>
      <c r="K372" s="23"/>
    </row>
    <row r="373" spans="1:11" x14ac:dyDescent="0.25">
      <c r="A373" s="7" t="s">
        <v>284</v>
      </c>
      <c r="C373" s="17"/>
      <c r="D373" s="17"/>
      <c r="E373" s="22">
        <f>SUBTOTAL(9,E344:E370)</f>
        <v>19305428.169999998</v>
      </c>
      <c r="F373" s="22">
        <f t="shared" ref="F373:K373" si="104">SUBTOTAL(9,F344:F370)</f>
        <v>72876.224611416663</v>
      </c>
      <c r="G373" s="22">
        <f t="shared" si="104"/>
        <v>72738.217090999984</v>
      </c>
      <c r="H373" s="22">
        <f t="shared" si="104"/>
        <v>-138.00752041666667</v>
      </c>
      <c r="I373" s="22">
        <f t="shared" si="104"/>
        <v>874514.69533700007</v>
      </c>
      <c r="J373" s="22">
        <f t="shared" si="104"/>
        <v>872858.6050920001</v>
      </c>
      <c r="K373" s="22">
        <f t="shared" si="104"/>
        <v>-1656.0902449999985</v>
      </c>
    </row>
    <row r="376" spans="1:11" x14ac:dyDescent="0.25">
      <c r="A376" s="7" t="s">
        <v>285</v>
      </c>
    </row>
    <row r="377" spans="1:11" x14ac:dyDescent="0.25">
      <c r="A377" s="7"/>
    </row>
    <row r="378" spans="1:11" x14ac:dyDescent="0.25">
      <c r="A378" s="7" t="s">
        <v>217</v>
      </c>
    </row>
    <row r="379" spans="1:11" x14ac:dyDescent="0.25">
      <c r="A379" s="2" t="s">
        <v>841</v>
      </c>
      <c r="B379" s="2">
        <v>134400</v>
      </c>
      <c r="C379" s="17">
        <v>4.1300000000000003E-2</v>
      </c>
      <c r="D379" s="17">
        <v>4.1700000000000001E-2</v>
      </c>
      <c r="E379" s="18">
        <v>707116.36</v>
      </c>
      <c r="F379" s="19">
        <f>E379*C379/12</f>
        <v>2433.6588056666669</v>
      </c>
      <c r="G379" s="19">
        <f>+E379*D379/12</f>
        <v>2457.229351</v>
      </c>
      <c r="H379" s="18">
        <f>+G379-F379</f>
        <v>23.57054533333303</v>
      </c>
      <c r="I379" s="18">
        <f>+F379*12</f>
        <v>29203.905668000003</v>
      </c>
      <c r="J379" s="18">
        <f>+G379*12</f>
        <v>29486.752211999999</v>
      </c>
      <c r="K379" s="18">
        <f>+J379-I379</f>
        <v>282.84654399999636</v>
      </c>
    </row>
    <row r="380" spans="1:11" x14ac:dyDescent="0.25">
      <c r="A380" s="7" t="s">
        <v>287</v>
      </c>
      <c r="C380" s="17"/>
      <c r="D380" s="17"/>
      <c r="E380" s="20">
        <f>SUBTOTAL(9,E379)</f>
        <v>707116.36</v>
      </c>
      <c r="F380" s="20">
        <f t="shared" ref="F380:K380" si="105">SUBTOTAL(9,F379)</f>
        <v>2433.6588056666669</v>
      </c>
      <c r="G380" s="20">
        <f t="shared" si="105"/>
        <v>2457.229351</v>
      </c>
      <c r="H380" s="20">
        <f t="shared" si="105"/>
        <v>23.57054533333303</v>
      </c>
      <c r="I380" s="20">
        <f t="shared" si="105"/>
        <v>29203.905668000003</v>
      </c>
      <c r="J380" s="20">
        <f t="shared" si="105"/>
        <v>29486.752211999999</v>
      </c>
      <c r="K380" s="20">
        <f t="shared" si="105"/>
        <v>282.84654399999636</v>
      </c>
    </row>
    <row r="381" spans="1:11" x14ac:dyDescent="0.25">
      <c r="C381" s="17"/>
      <c r="D381" s="17"/>
      <c r="E381" s="18"/>
      <c r="F381" s="19"/>
      <c r="G381" s="19"/>
      <c r="H381" s="18"/>
      <c r="I381" s="18"/>
      <c r="J381" s="18"/>
      <c r="K381" s="18"/>
    </row>
    <row r="382" spans="1:11" x14ac:dyDescent="0.25">
      <c r="A382" s="7" t="s">
        <v>842</v>
      </c>
      <c r="C382" s="17"/>
      <c r="D382" s="17"/>
      <c r="E382" s="22">
        <f>SUBTOTAL(9,E379:E380)</f>
        <v>707116.36</v>
      </c>
      <c r="F382" s="22">
        <f t="shared" ref="F382:K382" si="106">SUBTOTAL(9,F379:F380)</f>
        <v>2433.6588056666669</v>
      </c>
      <c r="G382" s="22">
        <f t="shared" si="106"/>
        <v>2457.229351</v>
      </c>
      <c r="H382" s="22">
        <f t="shared" si="106"/>
        <v>23.57054533333303</v>
      </c>
      <c r="I382" s="22">
        <f t="shared" si="106"/>
        <v>29203.905668000003</v>
      </c>
      <c r="J382" s="22">
        <f t="shared" si="106"/>
        <v>29486.752211999999</v>
      </c>
      <c r="K382" s="22">
        <f t="shared" si="106"/>
        <v>282.84654399999636</v>
      </c>
    </row>
    <row r="383" spans="1:11" x14ac:dyDescent="0.25">
      <c r="C383" s="17"/>
      <c r="D383" s="17"/>
      <c r="E383" s="18"/>
      <c r="F383" s="19"/>
      <c r="G383" s="19"/>
      <c r="H383" s="18"/>
      <c r="I383" s="18"/>
      <c r="J383" s="18"/>
      <c r="K383" s="18"/>
    </row>
    <row r="384" spans="1:11" x14ac:dyDescent="0.25">
      <c r="A384" s="7" t="s">
        <v>289</v>
      </c>
      <c r="C384" s="17"/>
      <c r="D384" s="17"/>
      <c r="E384" s="18"/>
      <c r="F384" s="19"/>
      <c r="G384" s="19"/>
      <c r="H384" s="18"/>
      <c r="I384" s="18"/>
      <c r="J384" s="18"/>
      <c r="K384" s="18"/>
    </row>
    <row r="385" spans="1:11" x14ac:dyDescent="0.25">
      <c r="A385" s="2" t="s">
        <v>843</v>
      </c>
      <c r="B385" s="2">
        <v>135010</v>
      </c>
      <c r="C385" s="17">
        <v>9.4999999999999998E-3</v>
      </c>
      <c r="D385" s="17">
        <v>9.5999999999999992E-3</v>
      </c>
      <c r="E385" s="18">
        <v>41038916.679999992</v>
      </c>
      <c r="F385" s="19">
        <f t="shared" ref="F385:F404" si="107">E385*C385/12</f>
        <v>32489.142371666661</v>
      </c>
      <c r="G385" s="19">
        <f t="shared" ref="G385:G404" si="108">+E385*D385/12</f>
        <v>32831.133343999994</v>
      </c>
      <c r="H385" s="18">
        <f t="shared" ref="H385:H404" si="109">+G385-F385</f>
        <v>341.99097233333305</v>
      </c>
      <c r="I385" s="18">
        <f t="shared" ref="I385:J404" si="110">+F385*12</f>
        <v>389869.70845999994</v>
      </c>
      <c r="J385" s="18">
        <f t="shared" si="110"/>
        <v>393973.6001279999</v>
      </c>
      <c r="K385" s="18">
        <f t="shared" ref="K385:K404" si="111">+J385-I385</f>
        <v>4103.8916679999675</v>
      </c>
    </row>
    <row r="386" spans="1:11" x14ac:dyDescent="0.25">
      <c r="A386" s="2" t="s">
        <v>844</v>
      </c>
      <c r="B386" s="2">
        <v>135010</v>
      </c>
      <c r="C386" s="17">
        <v>9.4999999999999998E-3</v>
      </c>
      <c r="D386" s="17">
        <v>9.5999999999999992E-3</v>
      </c>
      <c r="E386" s="18">
        <v>439.53</v>
      </c>
      <c r="F386" s="19">
        <f t="shared" si="107"/>
        <v>0.34796125</v>
      </c>
      <c r="G386" s="19">
        <f t="shared" si="108"/>
        <v>0.35162399999999994</v>
      </c>
      <c r="H386" s="18">
        <f t="shared" si="109"/>
        <v>3.6627499999999369E-3</v>
      </c>
      <c r="I386" s="18">
        <f t="shared" si="110"/>
        <v>4.175535</v>
      </c>
      <c r="J386" s="18">
        <f t="shared" si="110"/>
        <v>4.2194879999999992</v>
      </c>
      <c r="K386" s="18">
        <f t="shared" si="111"/>
        <v>4.3952999999999243E-2</v>
      </c>
    </row>
    <row r="387" spans="1:11" x14ac:dyDescent="0.25">
      <c r="A387" s="2" t="s">
        <v>845</v>
      </c>
      <c r="B387" s="2">
        <v>135010</v>
      </c>
      <c r="C387" s="17">
        <v>9.4999999999999998E-3</v>
      </c>
      <c r="D387" s="17">
        <v>9.5999999999999992E-3</v>
      </c>
      <c r="E387" s="18">
        <v>2249486.5299999998</v>
      </c>
      <c r="F387" s="19">
        <f t="shared" si="107"/>
        <v>1780.8435029166665</v>
      </c>
      <c r="G387" s="19">
        <f t="shared" si="108"/>
        <v>1799.5892239999996</v>
      </c>
      <c r="H387" s="18">
        <f t="shared" si="109"/>
        <v>18.745721083333137</v>
      </c>
      <c r="I387" s="18">
        <f t="shared" si="110"/>
        <v>21370.122034999997</v>
      </c>
      <c r="J387" s="18">
        <f t="shared" si="110"/>
        <v>21595.070687999996</v>
      </c>
      <c r="K387" s="18">
        <f t="shared" si="111"/>
        <v>224.94865299999947</v>
      </c>
    </row>
    <row r="388" spans="1:11" x14ac:dyDescent="0.25">
      <c r="A388" s="2" t="s">
        <v>846</v>
      </c>
      <c r="B388" s="2">
        <v>135210</v>
      </c>
      <c r="C388" s="17">
        <v>1.89E-2</v>
      </c>
      <c r="D388" s="17">
        <v>1.89E-2</v>
      </c>
      <c r="E388" s="18">
        <v>49917879.400000006</v>
      </c>
      <c r="F388" s="19">
        <f t="shared" si="107"/>
        <v>78620.660055</v>
      </c>
      <c r="G388" s="19">
        <f t="shared" si="108"/>
        <v>78620.660055</v>
      </c>
      <c r="H388" s="18">
        <f t="shared" si="109"/>
        <v>0</v>
      </c>
      <c r="I388" s="18">
        <f t="shared" si="110"/>
        <v>943447.92066000006</v>
      </c>
      <c r="J388" s="18">
        <f t="shared" si="110"/>
        <v>943447.92066000006</v>
      </c>
      <c r="K388" s="18">
        <f t="shared" si="111"/>
        <v>0</v>
      </c>
    </row>
    <row r="389" spans="1:11" x14ac:dyDescent="0.25">
      <c r="A389" s="2" t="s">
        <v>847</v>
      </c>
      <c r="B389" s="2">
        <v>135210</v>
      </c>
      <c r="C389" s="17">
        <v>1.89E-2</v>
      </c>
      <c r="D389" s="17">
        <v>1.89E-2</v>
      </c>
      <c r="E389" s="18">
        <v>1321747.2000000002</v>
      </c>
      <c r="F389" s="19">
        <f t="shared" si="107"/>
        <v>2081.7518400000004</v>
      </c>
      <c r="G389" s="19">
        <f t="shared" si="108"/>
        <v>2081.7518400000004</v>
      </c>
      <c r="H389" s="18">
        <f t="shared" si="109"/>
        <v>0</v>
      </c>
      <c r="I389" s="18">
        <f t="shared" si="110"/>
        <v>24981.022080000002</v>
      </c>
      <c r="J389" s="18">
        <f t="shared" si="110"/>
        <v>24981.022080000002</v>
      </c>
      <c r="K389" s="18">
        <f t="shared" si="111"/>
        <v>0</v>
      </c>
    </row>
    <row r="390" spans="1:11" x14ac:dyDescent="0.25">
      <c r="A390" s="2" t="s">
        <v>848</v>
      </c>
      <c r="B390" s="2">
        <v>135210</v>
      </c>
      <c r="C390" s="17">
        <v>1.89E-2</v>
      </c>
      <c r="D390" s="17">
        <v>1.89E-2</v>
      </c>
      <c r="E390" s="18">
        <v>5202439.9499999993</v>
      </c>
      <c r="F390" s="19">
        <f t="shared" si="107"/>
        <v>8193.8429212499996</v>
      </c>
      <c r="G390" s="19">
        <f t="shared" si="108"/>
        <v>8193.8429212499996</v>
      </c>
      <c r="H390" s="18">
        <f t="shared" si="109"/>
        <v>0</v>
      </c>
      <c r="I390" s="18">
        <f t="shared" si="110"/>
        <v>98326.115055000002</v>
      </c>
      <c r="J390" s="18">
        <f t="shared" si="110"/>
        <v>98326.115055000002</v>
      </c>
      <c r="K390" s="18">
        <f t="shared" si="111"/>
        <v>0</v>
      </c>
    </row>
    <row r="391" spans="1:11" x14ac:dyDescent="0.25">
      <c r="A391" s="2" t="s">
        <v>849</v>
      </c>
      <c r="B391" s="2">
        <v>135220</v>
      </c>
      <c r="C391" s="17">
        <v>2.2100000000000002E-2</v>
      </c>
      <c r="D391" s="17">
        <v>2.2100000000000002E-2</v>
      </c>
      <c r="E391" s="18">
        <v>4292120.1099999994</v>
      </c>
      <c r="F391" s="19">
        <f t="shared" si="107"/>
        <v>7904.6545359166666</v>
      </c>
      <c r="G391" s="19">
        <f t="shared" si="108"/>
        <v>7904.6545359166666</v>
      </c>
      <c r="H391" s="18">
        <f t="shared" si="109"/>
        <v>0</v>
      </c>
      <c r="I391" s="18">
        <f t="shared" si="110"/>
        <v>94855.854431</v>
      </c>
      <c r="J391" s="18">
        <f t="shared" si="110"/>
        <v>94855.854431</v>
      </c>
      <c r="K391" s="18">
        <f t="shared" si="111"/>
        <v>0</v>
      </c>
    </row>
    <row r="392" spans="1:11" x14ac:dyDescent="0.25">
      <c r="A392" s="2" t="s">
        <v>850</v>
      </c>
      <c r="B392" s="2">
        <v>135310</v>
      </c>
      <c r="C392" s="17">
        <v>1.7899999999999999E-2</v>
      </c>
      <c r="D392" s="17">
        <v>1.8800000000000001E-2</v>
      </c>
      <c r="E392" s="18">
        <v>472818042.87999988</v>
      </c>
      <c r="F392" s="19">
        <f t="shared" si="107"/>
        <v>705286.91396266641</v>
      </c>
      <c r="G392" s="19">
        <f t="shared" si="108"/>
        <v>740748.26717866643</v>
      </c>
      <c r="H392" s="18">
        <f t="shared" si="109"/>
        <v>35461.353216000018</v>
      </c>
      <c r="I392" s="18">
        <f t="shared" si="110"/>
        <v>8463442.9675519969</v>
      </c>
      <c r="J392" s="18">
        <f t="shared" si="110"/>
        <v>8888979.2061439976</v>
      </c>
      <c r="K392" s="18">
        <f t="shared" si="111"/>
        <v>425536.23859200068</v>
      </c>
    </row>
    <row r="393" spans="1:11" x14ac:dyDescent="0.25">
      <c r="A393" s="2" t="s">
        <v>851</v>
      </c>
      <c r="B393" s="2">
        <v>135310</v>
      </c>
      <c r="C393" s="17">
        <v>1.7899999999999999E-2</v>
      </c>
      <c r="D393" s="17">
        <v>1.8800000000000001E-2</v>
      </c>
      <c r="E393" s="18">
        <v>40951587.129999995</v>
      </c>
      <c r="F393" s="19">
        <f t="shared" si="107"/>
        <v>61086.117468916658</v>
      </c>
      <c r="G393" s="19">
        <f t="shared" si="108"/>
        <v>64157.486503666667</v>
      </c>
      <c r="H393" s="18">
        <f t="shared" si="109"/>
        <v>3071.3690347500087</v>
      </c>
      <c r="I393" s="18">
        <f t="shared" si="110"/>
        <v>733033.40962699987</v>
      </c>
      <c r="J393" s="18">
        <f t="shared" si="110"/>
        <v>769889.83804399997</v>
      </c>
      <c r="K393" s="18">
        <f t="shared" si="111"/>
        <v>36856.428417000105</v>
      </c>
    </row>
    <row r="394" spans="1:11" x14ac:dyDescent="0.25">
      <c r="A394" s="2" t="s">
        <v>852</v>
      </c>
      <c r="B394" s="2">
        <v>135320</v>
      </c>
      <c r="C394" s="17">
        <v>4.4699999999999997E-2</v>
      </c>
      <c r="D394" s="17">
        <v>4.7699999999999999E-2</v>
      </c>
      <c r="E394" s="18">
        <v>26662</v>
      </c>
      <c r="F394" s="19">
        <f t="shared" si="107"/>
        <v>99.315949999999987</v>
      </c>
      <c r="G394" s="19">
        <f t="shared" si="108"/>
        <v>105.98145</v>
      </c>
      <c r="H394" s="18">
        <f t="shared" si="109"/>
        <v>6.6655000000000086</v>
      </c>
      <c r="I394" s="18">
        <f t="shared" si="110"/>
        <v>1191.7913999999998</v>
      </c>
      <c r="J394" s="18">
        <f t="shared" si="110"/>
        <v>1271.7773999999999</v>
      </c>
      <c r="K394" s="18">
        <f t="shared" si="111"/>
        <v>79.986000000000104</v>
      </c>
    </row>
    <row r="395" spans="1:11" x14ac:dyDescent="0.25">
      <c r="A395" s="2" t="s">
        <v>853</v>
      </c>
      <c r="B395" s="2">
        <v>135400</v>
      </c>
      <c r="C395" s="17">
        <v>1.8100000000000002E-2</v>
      </c>
      <c r="D395" s="17">
        <v>1.78E-2</v>
      </c>
      <c r="E395" s="18">
        <v>81015767.940000042</v>
      </c>
      <c r="F395" s="19">
        <f t="shared" si="107"/>
        <v>122198.78330950008</v>
      </c>
      <c r="G395" s="19">
        <f t="shared" si="108"/>
        <v>120173.38911100005</v>
      </c>
      <c r="H395" s="18">
        <f t="shared" si="109"/>
        <v>-2025.3941985000274</v>
      </c>
      <c r="I395" s="18">
        <f t="shared" si="110"/>
        <v>1466385.399714001</v>
      </c>
      <c r="J395" s="18">
        <f t="shared" si="110"/>
        <v>1442080.6693320007</v>
      </c>
      <c r="K395" s="18">
        <f t="shared" si="111"/>
        <v>-24304.730382000329</v>
      </c>
    </row>
    <row r="396" spans="1:11" x14ac:dyDescent="0.25">
      <c r="A396" s="2" t="s">
        <v>854</v>
      </c>
      <c r="B396" s="2">
        <v>135400</v>
      </c>
      <c r="C396" s="17">
        <v>1.8100000000000002E-2</v>
      </c>
      <c r="D396" s="17">
        <v>1.78E-2</v>
      </c>
      <c r="E396" s="18">
        <v>7189963.9100000001</v>
      </c>
      <c r="F396" s="19">
        <f t="shared" si="107"/>
        <v>10844.862230916668</v>
      </c>
      <c r="G396" s="19">
        <f t="shared" si="108"/>
        <v>10665.113133166667</v>
      </c>
      <c r="H396" s="18">
        <f t="shared" si="109"/>
        <v>-179.74909775000015</v>
      </c>
      <c r="I396" s="18">
        <f t="shared" si="110"/>
        <v>130138.34677100001</v>
      </c>
      <c r="J396" s="18">
        <f t="shared" si="110"/>
        <v>127981.357598</v>
      </c>
      <c r="K396" s="18">
        <f t="shared" si="111"/>
        <v>-2156.989173000009</v>
      </c>
    </row>
    <row r="397" spans="1:11" x14ac:dyDescent="0.25">
      <c r="A397" s="2" t="s">
        <v>855</v>
      </c>
      <c r="B397" s="2">
        <v>135500</v>
      </c>
      <c r="C397" s="17">
        <v>3.5799999999999998E-2</v>
      </c>
      <c r="D397" s="17">
        <v>3.3399999999999999E-2</v>
      </c>
      <c r="E397" s="18">
        <v>717363413.44000006</v>
      </c>
      <c r="F397" s="19">
        <f t="shared" si="107"/>
        <v>2140134.1834293334</v>
      </c>
      <c r="G397" s="19">
        <f t="shared" si="108"/>
        <v>1996661.5007413335</v>
      </c>
      <c r="H397" s="18">
        <f t="shared" si="109"/>
        <v>-143472.68268799991</v>
      </c>
      <c r="I397" s="18">
        <f t="shared" si="110"/>
        <v>25681610.201152001</v>
      </c>
      <c r="J397" s="18">
        <f t="shared" si="110"/>
        <v>23959938.008896001</v>
      </c>
      <c r="K397" s="18">
        <f t="shared" si="111"/>
        <v>-1721672.1922559999</v>
      </c>
    </row>
    <row r="398" spans="1:11" x14ac:dyDescent="0.25">
      <c r="A398" s="2" t="s">
        <v>856</v>
      </c>
      <c r="B398" s="2">
        <v>135500</v>
      </c>
      <c r="C398" s="17">
        <v>3.5799999999999998E-2</v>
      </c>
      <c r="D398" s="17">
        <v>3.3399999999999999E-2</v>
      </c>
      <c r="E398" s="18">
        <v>128751.53</v>
      </c>
      <c r="F398" s="19">
        <f t="shared" si="107"/>
        <v>384.1087311666667</v>
      </c>
      <c r="G398" s="19">
        <f t="shared" si="108"/>
        <v>358.35842516666662</v>
      </c>
      <c r="H398" s="18">
        <f t="shared" si="109"/>
        <v>-25.75030600000008</v>
      </c>
      <c r="I398" s="18">
        <f t="shared" si="110"/>
        <v>4609.3047740000002</v>
      </c>
      <c r="J398" s="18">
        <f t="shared" si="110"/>
        <v>4300.3011019999994</v>
      </c>
      <c r="K398" s="18">
        <f t="shared" si="111"/>
        <v>-309.00367200000073</v>
      </c>
    </row>
    <row r="399" spans="1:11" x14ac:dyDescent="0.25">
      <c r="A399" s="2" t="s">
        <v>857</v>
      </c>
      <c r="B399" s="2">
        <v>135500</v>
      </c>
      <c r="C399" s="17">
        <v>3.5799999999999998E-2</v>
      </c>
      <c r="D399" s="17">
        <v>3.3399999999999999E-2</v>
      </c>
      <c r="E399" s="18">
        <v>24197103.889999997</v>
      </c>
      <c r="F399" s="19">
        <f t="shared" si="107"/>
        <v>72188.026605166655</v>
      </c>
      <c r="G399" s="19">
        <f t="shared" si="108"/>
        <v>67348.605827166655</v>
      </c>
      <c r="H399" s="18">
        <f t="shared" si="109"/>
        <v>-4839.4207779999997</v>
      </c>
      <c r="I399" s="18">
        <f t="shared" si="110"/>
        <v>866256.3192619998</v>
      </c>
      <c r="J399" s="18">
        <f t="shared" si="110"/>
        <v>808183.26992599992</v>
      </c>
      <c r="K399" s="18">
        <f t="shared" si="111"/>
        <v>-58073.04933599988</v>
      </c>
    </row>
    <row r="400" spans="1:11" x14ac:dyDescent="0.25">
      <c r="A400" s="2" t="s">
        <v>858</v>
      </c>
      <c r="B400" s="2">
        <v>135600</v>
      </c>
      <c r="C400" s="17">
        <v>2.4500000000000001E-2</v>
      </c>
      <c r="D400" s="17">
        <v>2.2800000000000001E-2</v>
      </c>
      <c r="E400" s="18">
        <v>80691.329999999987</v>
      </c>
      <c r="F400" s="19">
        <f t="shared" si="107"/>
        <v>164.74479874999997</v>
      </c>
      <c r="G400" s="19">
        <f t="shared" si="108"/>
        <v>153.31352699999999</v>
      </c>
      <c r="H400" s="18">
        <f t="shared" si="109"/>
        <v>-11.431271749999979</v>
      </c>
      <c r="I400" s="18">
        <f t="shared" si="110"/>
        <v>1976.9375849999997</v>
      </c>
      <c r="J400" s="18">
        <f t="shared" si="110"/>
        <v>1839.7623239999998</v>
      </c>
      <c r="K400" s="18">
        <f t="shared" si="111"/>
        <v>-137.17526099999986</v>
      </c>
    </row>
    <row r="401" spans="1:11" x14ac:dyDescent="0.25">
      <c r="A401" s="2" t="s">
        <v>859</v>
      </c>
      <c r="B401" s="2">
        <v>135600</v>
      </c>
      <c r="C401" s="17">
        <v>2.4500000000000001E-2</v>
      </c>
      <c r="D401" s="17">
        <v>2.2800000000000001E-2</v>
      </c>
      <c r="E401" s="18">
        <v>22796538.07</v>
      </c>
      <c r="F401" s="19">
        <f t="shared" si="107"/>
        <v>46542.931892916669</v>
      </c>
      <c r="G401" s="19">
        <f t="shared" si="108"/>
        <v>43313.422333000002</v>
      </c>
      <c r="H401" s="18">
        <f t="shared" si="109"/>
        <v>-3229.5095599166671</v>
      </c>
      <c r="I401" s="18">
        <f t="shared" si="110"/>
        <v>558515.182715</v>
      </c>
      <c r="J401" s="18">
        <f t="shared" si="110"/>
        <v>519761.06799600006</v>
      </c>
      <c r="K401" s="18">
        <f t="shared" si="111"/>
        <v>-38754.114718999946</v>
      </c>
    </row>
    <row r="402" spans="1:11" x14ac:dyDescent="0.25">
      <c r="A402" s="2" t="s">
        <v>860</v>
      </c>
      <c r="B402" s="2">
        <v>135600</v>
      </c>
      <c r="C402" s="17">
        <v>2.4500000000000001E-2</v>
      </c>
      <c r="D402" s="17">
        <v>2.2800000000000001E-2</v>
      </c>
      <c r="E402" s="18">
        <v>305650767.12</v>
      </c>
      <c r="F402" s="19">
        <f t="shared" si="107"/>
        <v>624036.98287000007</v>
      </c>
      <c r="G402" s="19">
        <f t="shared" si="108"/>
        <v>580736.457528</v>
      </c>
      <c r="H402" s="18">
        <f t="shared" si="109"/>
        <v>-43300.525342000066</v>
      </c>
      <c r="I402" s="18">
        <f t="shared" si="110"/>
        <v>7488443.7944400012</v>
      </c>
      <c r="J402" s="18">
        <f t="shared" si="110"/>
        <v>6968837.490336</v>
      </c>
      <c r="K402" s="18">
        <f t="shared" si="111"/>
        <v>-519606.30410400126</v>
      </c>
    </row>
    <row r="403" spans="1:11" x14ac:dyDescent="0.25">
      <c r="A403" s="2" t="s">
        <v>861</v>
      </c>
      <c r="B403" s="2">
        <v>135700</v>
      </c>
      <c r="C403" s="17">
        <v>1.6400000000000001E-2</v>
      </c>
      <c r="D403" s="17">
        <v>1.8100000000000002E-2</v>
      </c>
      <c r="E403" s="18">
        <v>385375.23</v>
      </c>
      <c r="F403" s="19">
        <f t="shared" si="107"/>
        <v>526.67948100000001</v>
      </c>
      <c r="G403" s="19">
        <f t="shared" si="108"/>
        <v>581.27430525</v>
      </c>
      <c r="H403" s="18">
        <f t="shared" si="109"/>
        <v>54.594824249999988</v>
      </c>
      <c r="I403" s="18">
        <f t="shared" si="110"/>
        <v>6320.1537719999997</v>
      </c>
      <c r="J403" s="18">
        <f t="shared" si="110"/>
        <v>6975.291663</v>
      </c>
      <c r="K403" s="18">
        <f t="shared" si="111"/>
        <v>655.13789100000031</v>
      </c>
    </row>
    <row r="404" spans="1:11" x14ac:dyDescent="0.25">
      <c r="A404" s="2" t="s">
        <v>862</v>
      </c>
      <c r="B404" s="2">
        <v>135800</v>
      </c>
      <c r="C404" s="17">
        <v>2.24E-2</v>
      </c>
      <c r="D404" s="17">
        <v>2.18E-2</v>
      </c>
      <c r="E404" s="18">
        <v>10172487.719999999</v>
      </c>
      <c r="F404" s="19">
        <f t="shared" si="107"/>
        <v>18988.643743999997</v>
      </c>
      <c r="G404" s="19">
        <f t="shared" si="108"/>
        <v>18480.019357999998</v>
      </c>
      <c r="H404" s="18">
        <f t="shared" si="109"/>
        <v>-508.6243859999995</v>
      </c>
      <c r="I404" s="18">
        <f t="shared" si="110"/>
        <v>227863.72492799995</v>
      </c>
      <c r="J404" s="18">
        <f t="shared" si="110"/>
        <v>221760.23229599997</v>
      </c>
      <c r="K404" s="18">
        <f t="shared" si="111"/>
        <v>-6103.4926319999795</v>
      </c>
    </row>
    <row r="405" spans="1:11" x14ac:dyDescent="0.25">
      <c r="A405" s="7" t="s">
        <v>309</v>
      </c>
      <c r="C405" s="17"/>
      <c r="D405" s="17"/>
      <c r="E405" s="20">
        <f>SUBTOTAL(9,E385:E404)</f>
        <v>1786800181.5899999</v>
      </c>
      <c r="F405" s="20">
        <f t="shared" ref="F405:K405" si="112">SUBTOTAL(9,F385:F404)</f>
        <v>3933553.5376623329</v>
      </c>
      <c r="G405" s="20">
        <f t="shared" si="112"/>
        <v>3774915.1729655829</v>
      </c>
      <c r="H405" s="20">
        <f t="shared" si="112"/>
        <v>-158638.36469674998</v>
      </c>
      <c r="I405" s="20">
        <f t="shared" si="112"/>
        <v>47202642.451947995</v>
      </c>
      <c r="J405" s="20">
        <f t="shared" si="112"/>
        <v>45298982.07558699</v>
      </c>
      <c r="K405" s="20">
        <f t="shared" si="112"/>
        <v>-1903660.3763610008</v>
      </c>
    </row>
    <row r="406" spans="1:11" x14ac:dyDescent="0.25">
      <c r="C406" s="17"/>
      <c r="D406" s="17"/>
      <c r="E406" s="18"/>
      <c r="F406" s="19"/>
      <c r="G406" s="19"/>
      <c r="H406" s="18"/>
      <c r="I406" s="18"/>
      <c r="J406" s="18"/>
      <c r="K406" s="18"/>
    </row>
    <row r="407" spans="1:11" x14ac:dyDescent="0.25">
      <c r="C407" s="17"/>
      <c r="D407" s="17"/>
      <c r="E407" s="18"/>
      <c r="F407" s="19"/>
      <c r="G407" s="19"/>
      <c r="H407" s="18"/>
      <c r="I407" s="18"/>
      <c r="J407" s="18"/>
      <c r="K407" s="18"/>
    </row>
    <row r="408" spans="1:11" x14ac:dyDescent="0.25">
      <c r="A408" s="7" t="s">
        <v>310</v>
      </c>
    </row>
    <row r="409" spans="1:11" x14ac:dyDescent="0.25">
      <c r="A409" s="2" t="s">
        <v>863</v>
      </c>
      <c r="B409" s="2">
        <v>136010</v>
      </c>
      <c r="C409" s="17">
        <v>7.3000000000000001E-3</v>
      </c>
      <c r="D409" s="17">
        <v>7.3000000000000001E-3</v>
      </c>
      <c r="E409" s="18">
        <v>2415253.1199999992</v>
      </c>
      <c r="F409" s="19">
        <f t="shared" ref="F409:F433" si="113">E409*C409/12</f>
        <v>1469.2789813333329</v>
      </c>
      <c r="G409" s="19">
        <f t="shared" ref="G409:G458" si="114">+E409*D409/12</f>
        <v>1469.2789813333329</v>
      </c>
      <c r="H409" s="18">
        <f t="shared" ref="H409:H458" si="115">+G409-F409</f>
        <v>0</v>
      </c>
      <c r="I409" s="18">
        <f t="shared" ref="I409:J440" si="116">+F409*12</f>
        <v>17631.347775999995</v>
      </c>
      <c r="J409" s="18">
        <f t="shared" si="116"/>
        <v>17631.347775999995</v>
      </c>
      <c r="K409" s="18">
        <f t="shared" ref="K409:K458" si="117">+J409-I409</f>
        <v>0</v>
      </c>
    </row>
    <row r="410" spans="1:11" x14ac:dyDescent="0.25">
      <c r="A410" s="2" t="s">
        <v>864</v>
      </c>
      <c r="B410" s="2">
        <v>136010</v>
      </c>
      <c r="C410" s="17">
        <v>7.3000000000000001E-3</v>
      </c>
      <c r="D410" s="17">
        <v>7.3000000000000001E-3</v>
      </c>
      <c r="E410" s="18">
        <v>0</v>
      </c>
      <c r="F410" s="19">
        <f t="shared" si="113"/>
        <v>0</v>
      </c>
      <c r="G410" s="19">
        <f t="shared" si="114"/>
        <v>0</v>
      </c>
      <c r="H410" s="18">
        <f t="shared" si="115"/>
        <v>0</v>
      </c>
      <c r="I410" s="18">
        <f t="shared" si="116"/>
        <v>0</v>
      </c>
      <c r="J410" s="18">
        <f t="shared" si="116"/>
        <v>0</v>
      </c>
      <c r="K410" s="18">
        <f t="shared" si="117"/>
        <v>0</v>
      </c>
    </row>
    <row r="411" spans="1:11" x14ac:dyDescent="0.25">
      <c r="A411" s="2" t="s">
        <v>865</v>
      </c>
      <c r="B411" s="2">
        <v>136010</v>
      </c>
      <c r="C411" s="17">
        <v>7.3000000000000001E-3</v>
      </c>
      <c r="D411" s="17">
        <v>7.3000000000000001E-3</v>
      </c>
      <c r="E411" s="18">
        <v>2627.41</v>
      </c>
      <c r="F411" s="19">
        <f t="shared" si="113"/>
        <v>1.5983410833333334</v>
      </c>
      <c r="G411" s="19">
        <f t="shared" si="114"/>
        <v>1.5983410833333334</v>
      </c>
      <c r="H411" s="18">
        <f t="shared" si="115"/>
        <v>0</v>
      </c>
      <c r="I411" s="18">
        <f t="shared" si="116"/>
        <v>19.180092999999999</v>
      </c>
      <c r="J411" s="18">
        <f t="shared" si="116"/>
        <v>19.180092999999999</v>
      </c>
      <c r="K411" s="18">
        <f t="shared" si="117"/>
        <v>0</v>
      </c>
    </row>
    <row r="412" spans="1:11" x14ac:dyDescent="0.25">
      <c r="A412" s="2" t="s">
        <v>866</v>
      </c>
      <c r="B412" s="2">
        <v>136010</v>
      </c>
      <c r="C412" s="17">
        <v>7.3000000000000001E-3</v>
      </c>
      <c r="D412" s="17">
        <v>7.3000000000000001E-3</v>
      </c>
      <c r="E412" s="18">
        <v>203227.28</v>
      </c>
      <c r="F412" s="19">
        <f t="shared" si="113"/>
        <v>123.62992866666667</v>
      </c>
      <c r="G412" s="19">
        <f t="shared" si="114"/>
        <v>123.62992866666667</v>
      </c>
      <c r="H412" s="18">
        <f t="shared" si="115"/>
        <v>0</v>
      </c>
      <c r="I412" s="18">
        <f t="shared" si="116"/>
        <v>1483.5591440000001</v>
      </c>
      <c r="J412" s="18">
        <f t="shared" si="116"/>
        <v>1483.5591440000001</v>
      </c>
      <c r="K412" s="18">
        <f t="shared" si="117"/>
        <v>0</v>
      </c>
    </row>
    <row r="413" spans="1:11" x14ac:dyDescent="0.25">
      <c r="A413" s="2" t="s">
        <v>867</v>
      </c>
      <c r="B413" s="2">
        <v>136100</v>
      </c>
      <c r="C413" s="17">
        <v>2.1600000000000001E-2</v>
      </c>
      <c r="D413" s="17">
        <v>2.6200000000000001E-2</v>
      </c>
      <c r="E413" s="18">
        <v>32961884.149999999</v>
      </c>
      <c r="F413" s="19">
        <f t="shared" si="113"/>
        <v>59331.391470000002</v>
      </c>
      <c r="G413" s="19">
        <f t="shared" si="114"/>
        <v>71966.780394166664</v>
      </c>
      <c r="H413" s="18">
        <f t="shared" si="115"/>
        <v>12635.388924166662</v>
      </c>
      <c r="I413" s="18">
        <f t="shared" si="116"/>
        <v>711976.69764000003</v>
      </c>
      <c r="J413" s="18">
        <f t="shared" si="116"/>
        <v>863601.36473000003</v>
      </c>
      <c r="K413" s="18">
        <f t="shared" si="117"/>
        <v>151624.66709</v>
      </c>
    </row>
    <row r="414" spans="1:11" x14ac:dyDescent="0.25">
      <c r="A414" s="2" t="s">
        <v>868</v>
      </c>
      <c r="B414" s="2">
        <v>136100</v>
      </c>
      <c r="C414" s="17">
        <v>2.1600000000000001E-2</v>
      </c>
      <c r="D414" s="17">
        <v>2.6200000000000001E-2</v>
      </c>
      <c r="E414" s="18">
        <v>29197.91</v>
      </c>
      <c r="F414" s="19">
        <f t="shared" si="113"/>
        <v>52.556238</v>
      </c>
      <c r="G414" s="19">
        <f t="shared" si="114"/>
        <v>63.748770166666667</v>
      </c>
      <c r="H414" s="18">
        <f t="shared" si="115"/>
        <v>11.192532166666666</v>
      </c>
      <c r="I414" s="18">
        <f t="shared" si="116"/>
        <v>630.67485599999998</v>
      </c>
      <c r="J414" s="18">
        <f t="shared" si="116"/>
        <v>764.98524199999997</v>
      </c>
      <c r="K414" s="18">
        <f t="shared" si="117"/>
        <v>134.31038599999999</v>
      </c>
    </row>
    <row r="415" spans="1:11" x14ac:dyDescent="0.25">
      <c r="A415" s="2" t="s">
        <v>869</v>
      </c>
      <c r="B415" s="2">
        <v>136100</v>
      </c>
      <c r="C415" s="17">
        <v>2.1600000000000001E-2</v>
      </c>
      <c r="D415" s="17">
        <v>2.6200000000000001E-2</v>
      </c>
      <c r="E415" s="18">
        <v>1860132.45</v>
      </c>
      <c r="F415" s="19">
        <f t="shared" si="113"/>
        <v>3348.2384099999999</v>
      </c>
      <c r="G415" s="19">
        <f t="shared" si="114"/>
        <v>4061.2891825000002</v>
      </c>
      <c r="H415" s="18">
        <f t="shared" si="115"/>
        <v>713.05077250000022</v>
      </c>
      <c r="I415" s="18">
        <f t="shared" si="116"/>
        <v>40178.860919999999</v>
      </c>
      <c r="J415" s="18">
        <f t="shared" si="116"/>
        <v>48735.47019</v>
      </c>
      <c r="K415" s="18">
        <f t="shared" si="117"/>
        <v>8556.6092700000008</v>
      </c>
    </row>
    <row r="416" spans="1:11" x14ac:dyDescent="0.25">
      <c r="A416" s="2" t="s">
        <v>870</v>
      </c>
      <c r="B416" s="2">
        <v>136200</v>
      </c>
      <c r="C416" s="17">
        <v>2.4500000000000001E-2</v>
      </c>
      <c r="D416" s="17">
        <v>2.3300000000000001E-2</v>
      </c>
      <c r="E416" s="18">
        <v>409151130.92000002</v>
      </c>
      <c r="F416" s="19">
        <f t="shared" si="113"/>
        <v>835350.22562833352</v>
      </c>
      <c r="G416" s="19">
        <f t="shared" si="114"/>
        <v>794435.11253633338</v>
      </c>
      <c r="H416" s="18">
        <f t="shared" si="115"/>
        <v>-40915.113092000131</v>
      </c>
      <c r="I416" s="18">
        <f t="shared" si="116"/>
        <v>10024202.707540002</v>
      </c>
      <c r="J416" s="18">
        <f t="shared" si="116"/>
        <v>9533221.3504360002</v>
      </c>
      <c r="K416" s="18">
        <f t="shared" si="117"/>
        <v>-490981.35710400157</v>
      </c>
    </row>
    <row r="417" spans="1:11" x14ac:dyDescent="0.25">
      <c r="A417" s="2" t="s">
        <v>871</v>
      </c>
      <c r="B417" s="2">
        <v>136200</v>
      </c>
      <c r="C417" s="17">
        <v>2.4500000000000001E-2</v>
      </c>
      <c r="D417" s="17">
        <v>2.3300000000000001E-2</v>
      </c>
      <c r="E417" s="18">
        <v>129501.62</v>
      </c>
      <c r="F417" s="19">
        <f t="shared" si="113"/>
        <v>264.39914083333332</v>
      </c>
      <c r="G417" s="19">
        <f t="shared" si="114"/>
        <v>251.44897883333331</v>
      </c>
      <c r="H417" s="18">
        <f t="shared" si="115"/>
        <v>-12.950162000000006</v>
      </c>
      <c r="I417" s="18">
        <f t="shared" si="116"/>
        <v>3172.7896899999996</v>
      </c>
      <c r="J417" s="18">
        <f t="shared" si="116"/>
        <v>3017.3877459999999</v>
      </c>
      <c r="K417" s="18">
        <f t="shared" si="117"/>
        <v>-155.40194399999973</v>
      </c>
    </row>
    <row r="418" spans="1:11" x14ac:dyDescent="0.25">
      <c r="A418" s="2" t="s">
        <v>872</v>
      </c>
      <c r="B418" s="2">
        <v>136200</v>
      </c>
      <c r="C418" s="17">
        <v>2.4500000000000001E-2</v>
      </c>
      <c r="D418" s="17">
        <v>2.3300000000000001E-2</v>
      </c>
      <c r="E418" s="18">
        <v>10595768.379999999</v>
      </c>
      <c r="F418" s="19">
        <f t="shared" si="113"/>
        <v>21633.027109166665</v>
      </c>
      <c r="G418" s="19">
        <f t="shared" si="114"/>
        <v>20573.450271166665</v>
      </c>
      <c r="H418" s="18">
        <f t="shared" si="115"/>
        <v>-1059.5768380000009</v>
      </c>
      <c r="I418" s="18">
        <f t="shared" si="116"/>
        <v>259596.32530999999</v>
      </c>
      <c r="J418" s="18">
        <f t="shared" si="116"/>
        <v>246881.40325399998</v>
      </c>
      <c r="K418" s="18">
        <f t="shared" si="117"/>
        <v>-12714.92205600001</v>
      </c>
    </row>
    <row r="419" spans="1:11" x14ac:dyDescent="0.25">
      <c r="A419" s="2" t="s">
        <v>873</v>
      </c>
      <c r="B419" s="2">
        <v>136400</v>
      </c>
      <c r="C419" s="17">
        <v>2.52E-2</v>
      </c>
      <c r="D419" s="17">
        <v>3.0099999999999998E-2</v>
      </c>
      <c r="E419" s="18">
        <v>0</v>
      </c>
      <c r="F419" s="19">
        <f t="shared" si="113"/>
        <v>0</v>
      </c>
      <c r="G419" s="19">
        <f t="shared" si="114"/>
        <v>0</v>
      </c>
      <c r="H419" s="18">
        <f t="shared" si="115"/>
        <v>0</v>
      </c>
      <c r="I419" s="18">
        <f t="shared" si="116"/>
        <v>0</v>
      </c>
      <c r="J419" s="18">
        <f t="shared" si="116"/>
        <v>0</v>
      </c>
      <c r="K419" s="18">
        <f t="shared" si="117"/>
        <v>0</v>
      </c>
    </row>
    <row r="420" spans="1:11" x14ac:dyDescent="0.25">
      <c r="A420" s="2" t="s">
        <v>874</v>
      </c>
      <c r="B420" s="2">
        <v>136400</v>
      </c>
      <c r="C420" s="17">
        <v>0</v>
      </c>
      <c r="D420" s="17">
        <v>3.0099999999999998E-2</v>
      </c>
      <c r="E420" s="18">
        <v>0</v>
      </c>
      <c r="F420" s="19">
        <f t="shared" si="113"/>
        <v>0</v>
      </c>
      <c r="G420" s="19">
        <f t="shared" si="114"/>
        <v>0</v>
      </c>
      <c r="H420" s="18">
        <f t="shared" si="115"/>
        <v>0</v>
      </c>
      <c r="I420" s="18">
        <f t="shared" si="116"/>
        <v>0</v>
      </c>
      <c r="J420" s="18">
        <f t="shared" si="116"/>
        <v>0</v>
      </c>
      <c r="K420" s="18">
        <f t="shared" si="117"/>
        <v>0</v>
      </c>
    </row>
    <row r="421" spans="1:11" x14ac:dyDescent="0.25">
      <c r="A421" s="2" t="s">
        <v>875</v>
      </c>
      <c r="B421" s="2">
        <v>136400</v>
      </c>
      <c r="C421" s="17">
        <v>2.52E-2</v>
      </c>
      <c r="D421" s="17">
        <v>3.0099999999999998E-2</v>
      </c>
      <c r="E421" s="18">
        <v>0</v>
      </c>
      <c r="F421" s="19">
        <f t="shared" si="113"/>
        <v>0</v>
      </c>
      <c r="G421" s="19">
        <f t="shared" si="114"/>
        <v>0</v>
      </c>
      <c r="H421" s="18">
        <f t="shared" si="115"/>
        <v>0</v>
      </c>
      <c r="I421" s="18">
        <f t="shared" si="116"/>
        <v>0</v>
      </c>
      <c r="J421" s="18">
        <f t="shared" si="116"/>
        <v>0</v>
      </c>
      <c r="K421" s="18">
        <f t="shared" si="117"/>
        <v>0</v>
      </c>
    </row>
    <row r="422" spans="1:11" x14ac:dyDescent="0.25">
      <c r="A422" s="2" t="s">
        <v>876</v>
      </c>
      <c r="B422" s="2">
        <v>136400</v>
      </c>
      <c r="C422" s="17">
        <v>2.52E-2</v>
      </c>
      <c r="D422" s="17">
        <v>3.0099999999999998E-2</v>
      </c>
      <c r="E422" s="18">
        <v>505090265.93999994</v>
      </c>
      <c r="F422" s="19">
        <f t="shared" si="113"/>
        <v>1060689.5584739998</v>
      </c>
      <c r="G422" s="19">
        <f t="shared" si="114"/>
        <v>1266934.7503994999</v>
      </c>
      <c r="H422" s="18">
        <f t="shared" si="115"/>
        <v>206245.19192550005</v>
      </c>
      <c r="I422" s="18">
        <f t="shared" si="116"/>
        <v>12728274.701687999</v>
      </c>
      <c r="J422" s="18">
        <f t="shared" si="116"/>
        <v>15203217.004793998</v>
      </c>
      <c r="K422" s="18">
        <f t="shared" si="117"/>
        <v>2474942.3031059988</v>
      </c>
    </row>
    <row r="423" spans="1:11" x14ac:dyDescent="0.25">
      <c r="A423" s="2" t="s">
        <v>877</v>
      </c>
      <c r="B423" s="2">
        <v>136400</v>
      </c>
      <c r="C423" s="17">
        <v>2.52E-2</v>
      </c>
      <c r="D423" s="17">
        <v>3.0099999999999998E-2</v>
      </c>
      <c r="E423" s="18">
        <v>15954.520000000002</v>
      </c>
      <c r="F423" s="19">
        <f t="shared" si="113"/>
        <v>33.504492000000006</v>
      </c>
      <c r="G423" s="19">
        <f t="shared" si="114"/>
        <v>40.019254333333336</v>
      </c>
      <c r="H423" s="18">
        <f t="shared" si="115"/>
        <v>6.51476233333333</v>
      </c>
      <c r="I423" s="18">
        <f t="shared" si="116"/>
        <v>402.0539040000001</v>
      </c>
      <c r="J423" s="18">
        <f t="shared" si="116"/>
        <v>480.23105200000003</v>
      </c>
      <c r="K423" s="18">
        <f t="shared" si="117"/>
        <v>78.177147999999931</v>
      </c>
    </row>
    <row r="424" spans="1:11" x14ac:dyDescent="0.25">
      <c r="A424" s="2" t="s">
        <v>878</v>
      </c>
      <c r="B424" s="2">
        <v>136400</v>
      </c>
      <c r="C424" s="17">
        <v>2.52E-2</v>
      </c>
      <c r="D424" s="17">
        <v>3.0099999999999998E-2</v>
      </c>
      <c r="E424" s="18">
        <v>0</v>
      </c>
      <c r="F424" s="19">
        <f t="shared" si="113"/>
        <v>0</v>
      </c>
      <c r="G424" s="19">
        <f t="shared" si="114"/>
        <v>0</v>
      </c>
      <c r="H424" s="18">
        <f t="shared" si="115"/>
        <v>0</v>
      </c>
      <c r="I424" s="18">
        <f t="shared" si="116"/>
        <v>0</v>
      </c>
      <c r="J424" s="18">
        <f t="shared" si="116"/>
        <v>0</v>
      </c>
      <c r="K424" s="18">
        <f t="shared" si="117"/>
        <v>0</v>
      </c>
    </row>
    <row r="425" spans="1:11" x14ac:dyDescent="0.25">
      <c r="A425" s="2" t="s">
        <v>879</v>
      </c>
      <c r="B425" s="2">
        <v>136400</v>
      </c>
      <c r="C425" s="17">
        <v>2.52E-2</v>
      </c>
      <c r="D425" s="17">
        <v>3.0099999999999998E-2</v>
      </c>
      <c r="E425" s="18">
        <v>36930007.590000004</v>
      </c>
      <c r="F425" s="19">
        <f t="shared" si="113"/>
        <v>77553.015939000004</v>
      </c>
      <c r="G425" s="19">
        <f t="shared" si="114"/>
        <v>92632.769038250015</v>
      </c>
      <c r="H425" s="18">
        <f t="shared" si="115"/>
        <v>15079.753099250011</v>
      </c>
      <c r="I425" s="18">
        <f t="shared" si="116"/>
        <v>930636.19126800005</v>
      </c>
      <c r="J425" s="18">
        <f t="shared" si="116"/>
        <v>1111593.2284590001</v>
      </c>
      <c r="K425" s="18">
        <f t="shared" si="117"/>
        <v>180957.03719100007</v>
      </c>
    </row>
    <row r="426" spans="1:11" x14ac:dyDescent="0.25">
      <c r="A426" s="2" t="s">
        <v>880</v>
      </c>
      <c r="B426" s="2">
        <v>136500</v>
      </c>
      <c r="C426" s="17">
        <v>3.4200000000000001E-2</v>
      </c>
      <c r="D426" s="17">
        <v>3.44E-2</v>
      </c>
      <c r="E426" s="18">
        <v>0</v>
      </c>
      <c r="F426" s="19">
        <f t="shared" si="113"/>
        <v>0</v>
      </c>
      <c r="G426" s="19">
        <f t="shared" si="114"/>
        <v>0</v>
      </c>
      <c r="H426" s="18">
        <f t="shared" si="115"/>
        <v>0</v>
      </c>
      <c r="I426" s="18">
        <f t="shared" si="116"/>
        <v>0</v>
      </c>
      <c r="J426" s="18">
        <f t="shared" si="116"/>
        <v>0</v>
      </c>
      <c r="K426" s="18">
        <f t="shared" si="117"/>
        <v>0</v>
      </c>
    </row>
    <row r="427" spans="1:11" x14ac:dyDescent="0.25">
      <c r="A427" s="2" t="s">
        <v>881</v>
      </c>
      <c r="B427" s="2">
        <v>136500</v>
      </c>
      <c r="C427" s="17">
        <v>3.4200000000000001E-2</v>
      </c>
      <c r="D427" s="17">
        <v>3.44E-2</v>
      </c>
      <c r="E427" s="18">
        <v>525752654.14000005</v>
      </c>
      <c r="F427" s="19">
        <f t="shared" si="113"/>
        <v>1498395.0642990002</v>
      </c>
      <c r="G427" s="19">
        <f t="shared" si="114"/>
        <v>1507157.6085346667</v>
      </c>
      <c r="H427" s="18">
        <f t="shared" si="115"/>
        <v>8762.5442356665153</v>
      </c>
      <c r="I427" s="18">
        <f t="shared" si="116"/>
        <v>17980740.771588001</v>
      </c>
      <c r="J427" s="18">
        <f t="shared" si="116"/>
        <v>18085891.302416001</v>
      </c>
      <c r="K427" s="18">
        <f t="shared" si="117"/>
        <v>105150.53082799911</v>
      </c>
    </row>
    <row r="428" spans="1:11" x14ac:dyDescent="0.25">
      <c r="A428" s="2" t="s">
        <v>882</v>
      </c>
      <c r="B428" s="2">
        <v>136500</v>
      </c>
      <c r="C428" s="17">
        <v>3.4200000000000001E-2</v>
      </c>
      <c r="D428" s="17">
        <v>3.44E-2</v>
      </c>
      <c r="E428" s="18">
        <v>17134.449999999997</v>
      </c>
      <c r="F428" s="19">
        <f t="shared" si="113"/>
        <v>48.833182499999992</v>
      </c>
      <c r="G428" s="19">
        <f t="shared" si="114"/>
        <v>49.118756666666656</v>
      </c>
      <c r="H428" s="18">
        <f t="shared" si="115"/>
        <v>0.28557416666666313</v>
      </c>
      <c r="I428" s="18">
        <f t="shared" si="116"/>
        <v>585.99818999999991</v>
      </c>
      <c r="J428" s="18">
        <f t="shared" si="116"/>
        <v>589.42507999999987</v>
      </c>
      <c r="K428" s="18">
        <f t="shared" si="117"/>
        <v>3.4268899999999576</v>
      </c>
    </row>
    <row r="429" spans="1:11" x14ac:dyDescent="0.25">
      <c r="A429" s="2" t="s">
        <v>883</v>
      </c>
      <c r="B429" s="2">
        <v>136500</v>
      </c>
      <c r="C429" s="17">
        <v>3.4200000000000001E-2</v>
      </c>
      <c r="D429" s="17">
        <v>3.44E-2</v>
      </c>
      <c r="E429" s="18">
        <v>0</v>
      </c>
      <c r="F429" s="19">
        <f t="shared" si="113"/>
        <v>0</v>
      </c>
      <c r="G429" s="19">
        <f t="shared" si="114"/>
        <v>0</v>
      </c>
      <c r="H429" s="18">
        <f t="shared" si="115"/>
        <v>0</v>
      </c>
      <c r="I429" s="18">
        <f t="shared" si="116"/>
        <v>0</v>
      </c>
      <c r="J429" s="18">
        <f t="shared" si="116"/>
        <v>0</v>
      </c>
      <c r="K429" s="18">
        <f t="shared" si="117"/>
        <v>0</v>
      </c>
    </row>
    <row r="430" spans="1:11" x14ac:dyDescent="0.25">
      <c r="A430" s="2" t="s">
        <v>884</v>
      </c>
      <c r="B430" s="2">
        <v>136500</v>
      </c>
      <c r="C430" s="17">
        <v>3.4200000000000001E-2</v>
      </c>
      <c r="D430" s="17">
        <v>3.44E-2</v>
      </c>
      <c r="E430" s="18">
        <v>32659510</v>
      </c>
      <c r="F430" s="19">
        <f t="shared" si="113"/>
        <v>93079.603500000012</v>
      </c>
      <c r="G430" s="19">
        <f t="shared" si="114"/>
        <v>93623.928666666674</v>
      </c>
      <c r="H430" s="18">
        <f t="shared" si="115"/>
        <v>544.32516666666197</v>
      </c>
      <c r="I430" s="18">
        <f t="shared" si="116"/>
        <v>1116955.2420000001</v>
      </c>
      <c r="J430" s="18">
        <f t="shared" si="116"/>
        <v>1123487.1440000001</v>
      </c>
      <c r="K430" s="18">
        <f t="shared" si="117"/>
        <v>6531.9020000000019</v>
      </c>
    </row>
    <row r="431" spans="1:11" x14ac:dyDescent="0.25">
      <c r="A431" s="2" t="s">
        <v>885</v>
      </c>
      <c r="B431" s="2">
        <v>136500</v>
      </c>
      <c r="C431" s="17">
        <v>3.4200000000000001E-2</v>
      </c>
      <c r="D431" s="17">
        <v>3.44E-2</v>
      </c>
      <c r="E431" s="18">
        <v>0</v>
      </c>
      <c r="F431" s="19">
        <f t="shared" si="113"/>
        <v>0</v>
      </c>
      <c r="G431" s="19">
        <f t="shared" si="114"/>
        <v>0</v>
      </c>
      <c r="H431" s="18">
        <f t="shared" si="115"/>
        <v>0</v>
      </c>
      <c r="I431" s="18">
        <f t="shared" si="116"/>
        <v>0</v>
      </c>
      <c r="J431" s="18">
        <f t="shared" si="116"/>
        <v>0</v>
      </c>
      <c r="K431" s="18">
        <f t="shared" si="117"/>
        <v>0</v>
      </c>
    </row>
    <row r="432" spans="1:11" x14ac:dyDescent="0.25">
      <c r="A432" s="2" t="s">
        <v>886</v>
      </c>
      <c r="B432" s="2">
        <v>136600</v>
      </c>
      <c r="C432" s="17">
        <v>2.2000000000000002E-2</v>
      </c>
      <c r="D432" s="17">
        <v>2.3199999999999998E-2</v>
      </c>
      <c r="E432" s="18">
        <v>2556062.4299999992</v>
      </c>
      <c r="F432" s="19">
        <f t="shared" si="113"/>
        <v>4686.114454999999</v>
      </c>
      <c r="G432" s="19">
        <f t="shared" si="114"/>
        <v>4941.7206979999983</v>
      </c>
      <c r="H432" s="18">
        <f t="shared" si="115"/>
        <v>255.60624299999927</v>
      </c>
      <c r="I432" s="18">
        <f t="shared" si="116"/>
        <v>56233.373459999988</v>
      </c>
      <c r="J432" s="18">
        <f t="shared" si="116"/>
        <v>59300.648375999983</v>
      </c>
      <c r="K432" s="18">
        <f t="shared" si="117"/>
        <v>3067.2749159999948</v>
      </c>
    </row>
    <row r="433" spans="1:11" x14ac:dyDescent="0.25">
      <c r="A433" s="2" t="s">
        <v>887</v>
      </c>
      <c r="B433" s="2">
        <v>136600</v>
      </c>
      <c r="C433" s="17">
        <v>2.2000000000000002E-2</v>
      </c>
      <c r="D433" s="17">
        <v>2.3199999999999998E-2</v>
      </c>
      <c r="E433" s="18">
        <v>0</v>
      </c>
      <c r="F433" s="19">
        <f t="shared" si="113"/>
        <v>0</v>
      </c>
      <c r="G433" s="19">
        <f t="shared" si="114"/>
        <v>0</v>
      </c>
      <c r="H433" s="18">
        <f t="shared" si="115"/>
        <v>0</v>
      </c>
      <c r="I433" s="18">
        <f t="shared" si="116"/>
        <v>0</v>
      </c>
      <c r="J433" s="18">
        <f t="shared" si="116"/>
        <v>0</v>
      </c>
      <c r="K433" s="18">
        <f t="shared" si="117"/>
        <v>0</v>
      </c>
    </row>
    <row r="434" spans="1:11" x14ac:dyDescent="0.25">
      <c r="A434" s="2" t="s">
        <v>888</v>
      </c>
      <c r="B434" s="2">
        <v>136700</v>
      </c>
      <c r="C434" s="17">
        <v>2.8200000000000003E-2</v>
      </c>
      <c r="D434" s="17">
        <v>2.9000000000000001E-2</v>
      </c>
      <c r="E434" s="18">
        <v>0</v>
      </c>
      <c r="F434" s="19">
        <v>0</v>
      </c>
      <c r="G434" s="19">
        <f t="shared" si="114"/>
        <v>0</v>
      </c>
      <c r="H434" s="18">
        <f t="shared" si="115"/>
        <v>0</v>
      </c>
      <c r="I434" s="18">
        <f t="shared" si="116"/>
        <v>0</v>
      </c>
      <c r="J434" s="18">
        <f t="shared" si="116"/>
        <v>0</v>
      </c>
      <c r="K434" s="18">
        <f t="shared" si="117"/>
        <v>0</v>
      </c>
    </row>
    <row r="435" spans="1:11" x14ac:dyDescent="0.25">
      <c r="A435" s="2" t="s">
        <v>889</v>
      </c>
      <c r="B435" s="2">
        <v>136700</v>
      </c>
      <c r="C435" s="17">
        <v>2.8200000000000003E-2</v>
      </c>
      <c r="D435" s="17">
        <v>2.9000000000000001E-2</v>
      </c>
      <c r="E435" s="18">
        <v>255671635.93999997</v>
      </c>
      <c r="F435" s="19">
        <f t="shared" ref="F435:F458" si="118">E435*C435/12</f>
        <v>600828.34445899993</v>
      </c>
      <c r="G435" s="19">
        <f t="shared" si="114"/>
        <v>617873.12018833321</v>
      </c>
      <c r="H435" s="18">
        <f t="shared" si="115"/>
        <v>17044.775729333283</v>
      </c>
      <c r="I435" s="18">
        <f t="shared" si="116"/>
        <v>7209940.1335079987</v>
      </c>
      <c r="J435" s="18">
        <f t="shared" si="116"/>
        <v>7414477.442259999</v>
      </c>
      <c r="K435" s="18">
        <f t="shared" si="117"/>
        <v>204537.30875200033</v>
      </c>
    </row>
    <row r="436" spans="1:11" x14ac:dyDescent="0.25">
      <c r="A436" s="2" t="s">
        <v>890</v>
      </c>
      <c r="B436" s="2">
        <v>136700</v>
      </c>
      <c r="C436" s="17">
        <v>2.8200000000000003E-2</v>
      </c>
      <c r="D436" s="17">
        <v>2.9000000000000001E-2</v>
      </c>
      <c r="E436" s="18">
        <v>0</v>
      </c>
      <c r="F436" s="19">
        <f t="shared" si="118"/>
        <v>0</v>
      </c>
      <c r="G436" s="19">
        <f t="shared" si="114"/>
        <v>0</v>
      </c>
      <c r="H436" s="18">
        <f t="shared" si="115"/>
        <v>0</v>
      </c>
      <c r="I436" s="18">
        <f t="shared" si="116"/>
        <v>0</v>
      </c>
      <c r="J436" s="18">
        <f t="shared" si="116"/>
        <v>0</v>
      </c>
      <c r="K436" s="18">
        <f t="shared" si="117"/>
        <v>0</v>
      </c>
    </row>
    <row r="437" spans="1:11" x14ac:dyDescent="0.25">
      <c r="A437" s="2" t="s">
        <v>891</v>
      </c>
      <c r="B437" s="2">
        <v>136700</v>
      </c>
      <c r="C437" s="17">
        <v>2.8200000000000003E-2</v>
      </c>
      <c r="D437" s="17">
        <v>2.9000000000000001E-2</v>
      </c>
      <c r="E437" s="18">
        <v>5190238.78</v>
      </c>
      <c r="F437" s="19">
        <f t="shared" si="118"/>
        <v>12197.061133000003</v>
      </c>
      <c r="G437" s="19">
        <f t="shared" si="114"/>
        <v>12543.077051666667</v>
      </c>
      <c r="H437" s="18">
        <f t="shared" si="115"/>
        <v>346.01591866666422</v>
      </c>
      <c r="I437" s="18">
        <f t="shared" si="116"/>
        <v>146364.73359600003</v>
      </c>
      <c r="J437" s="18">
        <f t="shared" si="116"/>
        <v>150516.92462000001</v>
      </c>
      <c r="K437" s="18">
        <f t="shared" si="117"/>
        <v>4152.1910239999706</v>
      </c>
    </row>
    <row r="438" spans="1:11" x14ac:dyDescent="0.25">
      <c r="A438" s="2" t="s">
        <v>892</v>
      </c>
      <c r="B438" s="2">
        <v>136700</v>
      </c>
      <c r="C438" s="17">
        <v>2.8200000000000003E-2</v>
      </c>
      <c r="D438" s="17">
        <v>2.9000000000000001E-2</v>
      </c>
      <c r="E438" s="18">
        <v>0</v>
      </c>
      <c r="F438" s="19">
        <f t="shared" si="118"/>
        <v>0</v>
      </c>
      <c r="G438" s="19">
        <f t="shared" si="114"/>
        <v>0</v>
      </c>
      <c r="H438" s="18">
        <f t="shared" si="115"/>
        <v>0</v>
      </c>
      <c r="I438" s="18">
        <f t="shared" si="116"/>
        <v>0</v>
      </c>
      <c r="J438" s="18">
        <f t="shared" si="116"/>
        <v>0</v>
      </c>
      <c r="K438" s="18">
        <f t="shared" si="117"/>
        <v>0</v>
      </c>
    </row>
    <row r="439" spans="1:11" x14ac:dyDescent="0.25">
      <c r="A439" s="2" t="s">
        <v>893</v>
      </c>
      <c r="B439" s="2">
        <v>136800</v>
      </c>
      <c r="C439" s="17">
        <v>1.9400000000000001E-2</v>
      </c>
      <c r="D439" s="17">
        <v>1.8700000000000001E-2</v>
      </c>
      <c r="E439" s="18">
        <v>367426231.02999997</v>
      </c>
      <c r="F439" s="19">
        <f t="shared" si="118"/>
        <v>594005.74016516667</v>
      </c>
      <c r="G439" s="19">
        <f t="shared" si="114"/>
        <v>572572.54335508333</v>
      </c>
      <c r="H439" s="18">
        <f t="shared" si="115"/>
        <v>-21433.196810083347</v>
      </c>
      <c r="I439" s="18">
        <f t="shared" si="116"/>
        <v>7128068.8819820005</v>
      </c>
      <c r="J439" s="18">
        <f t="shared" si="116"/>
        <v>6870870.5202609999</v>
      </c>
      <c r="K439" s="18">
        <f t="shared" si="117"/>
        <v>-257198.36172100063</v>
      </c>
    </row>
    <row r="440" spans="1:11" x14ac:dyDescent="0.25">
      <c r="A440" s="2" t="s">
        <v>894</v>
      </c>
      <c r="B440" s="2">
        <v>136800</v>
      </c>
      <c r="C440" s="17">
        <v>1.9400000000000001E-2</v>
      </c>
      <c r="D440" s="17">
        <v>1.8700000000000001E-2</v>
      </c>
      <c r="E440" s="18">
        <v>0</v>
      </c>
      <c r="F440" s="19">
        <f t="shared" si="118"/>
        <v>0</v>
      </c>
      <c r="G440" s="19">
        <f t="shared" si="114"/>
        <v>0</v>
      </c>
      <c r="H440" s="18">
        <f t="shared" si="115"/>
        <v>0</v>
      </c>
      <c r="I440" s="18">
        <f t="shared" si="116"/>
        <v>0</v>
      </c>
      <c r="J440" s="18">
        <f t="shared" si="116"/>
        <v>0</v>
      </c>
      <c r="K440" s="18">
        <f t="shared" si="117"/>
        <v>0</v>
      </c>
    </row>
    <row r="441" spans="1:11" x14ac:dyDescent="0.25">
      <c r="A441" s="2" t="s">
        <v>895</v>
      </c>
      <c r="B441" s="2">
        <v>136800</v>
      </c>
      <c r="C441" s="17">
        <v>1.9400000000000001E-2</v>
      </c>
      <c r="D441" s="17">
        <v>1.8700000000000001E-2</v>
      </c>
      <c r="E441" s="18">
        <v>10939737.320000004</v>
      </c>
      <c r="F441" s="19">
        <f t="shared" si="118"/>
        <v>17685.90866733334</v>
      </c>
      <c r="G441" s="19">
        <f t="shared" si="114"/>
        <v>17047.757323666676</v>
      </c>
      <c r="H441" s="18">
        <f t="shared" si="115"/>
        <v>-638.15134366666462</v>
      </c>
      <c r="I441" s="18">
        <f t="shared" ref="I441:J458" si="119">+F441*12</f>
        <v>212230.9040080001</v>
      </c>
      <c r="J441" s="18">
        <f t="shared" si="119"/>
        <v>204573.0878840001</v>
      </c>
      <c r="K441" s="18">
        <f t="shared" si="117"/>
        <v>-7657.8161240000045</v>
      </c>
    </row>
    <row r="442" spans="1:11" x14ac:dyDescent="0.25">
      <c r="A442" s="2" t="s">
        <v>896</v>
      </c>
      <c r="B442" s="2">
        <v>136900</v>
      </c>
      <c r="C442" s="17">
        <v>3.0900000000000004E-2</v>
      </c>
      <c r="D442" s="17">
        <v>2.7900000000000001E-2</v>
      </c>
      <c r="E442" s="18">
        <v>167987236.50999999</v>
      </c>
      <c r="F442" s="19">
        <f t="shared" si="118"/>
        <v>432567.13401325</v>
      </c>
      <c r="G442" s="19">
        <f t="shared" si="114"/>
        <v>390570.32488574996</v>
      </c>
      <c r="H442" s="18">
        <f t="shared" si="115"/>
        <v>-41996.809127500048</v>
      </c>
      <c r="I442" s="18">
        <f t="shared" si="119"/>
        <v>5190805.6081590001</v>
      </c>
      <c r="J442" s="18">
        <f t="shared" si="119"/>
        <v>4686843.8986289995</v>
      </c>
      <c r="K442" s="18">
        <f t="shared" si="117"/>
        <v>-503961.70953000057</v>
      </c>
    </row>
    <row r="443" spans="1:11" x14ac:dyDescent="0.25">
      <c r="A443" s="2" t="s">
        <v>897</v>
      </c>
      <c r="B443" s="2">
        <v>136900</v>
      </c>
      <c r="C443" s="17">
        <v>3.0900000000000004E-2</v>
      </c>
      <c r="D443" s="17">
        <v>2.7900000000000001E-2</v>
      </c>
      <c r="E443" s="18">
        <v>0</v>
      </c>
      <c r="F443" s="19">
        <f t="shared" si="118"/>
        <v>0</v>
      </c>
      <c r="G443" s="19">
        <f t="shared" si="114"/>
        <v>0</v>
      </c>
      <c r="H443" s="18">
        <f t="shared" si="115"/>
        <v>0</v>
      </c>
      <c r="I443" s="18">
        <f t="shared" si="119"/>
        <v>0</v>
      </c>
      <c r="J443" s="18">
        <f t="shared" si="119"/>
        <v>0</v>
      </c>
      <c r="K443" s="18">
        <f t="shared" si="117"/>
        <v>0</v>
      </c>
    </row>
    <row r="444" spans="1:11" x14ac:dyDescent="0.25">
      <c r="A444" s="2" t="s">
        <v>898</v>
      </c>
      <c r="B444" s="2">
        <v>136900</v>
      </c>
      <c r="C444" s="17">
        <v>3.0900000000000004E-2</v>
      </c>
      <c r="D444" s="17">
        <v>2.7900000000000001E-2</v>
      </c>
      <c r="E444" s="18">
        <v>7521648.7299999995</v>
      </c>
      <c r="F444" s="19">
        <f t="shared" si="118"/>
        <v>19368.24547975</v>
      </c>
      <c r="G444" s="19">
        <f t="shared" si="114"/>
        <v>17487.833297249999</v>
      </c>
      <c r="H444" s="18">
        <f t="shared" si="115"/>
        <v>-1880.4121825000002</v>
      </c>
      <c r="I444" s="18">
        <f t="shared" si="119"/>
        <v>232418.94575700001</v>
      </c>
      <c r="J444" s="18">
        <f t="shared" si="119"/>
        <v>209853.99956699999</v>
      </c>
      <c r="K444" s="18">
        <f t="shared" si="117"/>
        <v>-22564.946190000017</v>
      </c>
    </row>
    <row r="445" spans="1:11" x14ac:dyDescent="0.25">
      <c r="A445" s="2" t="s">
        <v>899</v>
      </c>
      <c r="B445" s="2">
        <v>137000</v>
      </c>
      <c r="C445" s="17">
        <v>5.2900000000000003E-2</v>
      </c>
      <c r="D445" s="17">
        <v>5.7000000000000002E-2</v>
      </c>
      <c r="E445" s="18">
        <v>30752844.390000001</v>
      </c>
      <c r="F445" s="19">
        <f t="shared" si="118"/>
        <v>135568.78901924999</v>
      </c>
      <c r="G445" s="19">
        <f t="shared" si="114"/>
        <v>146076.01085250001</v>
      </c>
      <c r="H445" s="18">
        <f t="shared" si="115"/>
        <v>10507.22183325002</v>
      </c>
      <c r="I445" s="18">
        <f t="shared" si="119"/>
        <v>1626825.468231</v>
      </c>
      <c r="J445" s="18">
        <f t="shared" si="119"/>
        <v>1752912.1302300002</v>
      </c>
      <c r="K445" s="18">
        <f t="shared" si="117"/>
        <v>126086.66199900024</v>
      </c>
    </row>
    <row r="446" spans="1:11" x14ac:dyDescent="0.25">
      <c r="A446" s="2" t="s">
        <v>900</v>
      </c>
      <c r="B446" s="2">
        <v>137000</v>
      </c>
      <c r="C446" s="17">
        <v>5.2900000000000003E-2</v>
      </c>
      <c r="D446" s="17">
        <v>5.7000000000000002E-2</v>
      </c>
      <c r="E446" s="18">
        <v>0</v>
      </c>
      <c r="F446" s="19">
        <f t="shared" si="118"/>
        <v>0</v>
      </c>
      <c r="G446" s="19">
        <f t="shared" si="114"/>
        <v>0</v>
      </c>
      <c r="H446" s="18">
        <f t="shared" si="115"/>
        <v>0</v>
      </c>
      <c r="I446" s="18">
        <f t="shared" si="119"/>
        <v>0</v>
      </c>
      <c r="J446" s="18">
        <f t="shared" si="119"/>
        <v>0</v>
      </c>
      <c r="K446" s="18">
        <f t="shared" si="117"/>
        <v>0</v>
      </c>
    </row>
    <row r="447" spans="1:11" x14ac:dyDescent="0.25">
      <c r="A447" s="2" t="s">
        <v>901</v>
      </c>
      <c r="B447" s="2">
        <v>137000</v>
      </c>
      <c r="C447" s="17">
        <v>5.2900000000000003E-2</v>
      </c>
      <c r="D447" s="17">
        <v>5.7000000000000002E-2</v>
      </c>
      <c r="E447" s="18">
        <v>2899619.32</v>
      </c>
      <c r="F447" s="19">
        <f t="shared" si="118"/>
        <v>12782.488502333334</v>
      </c>
      <c r="G447" s="19">
        <f t="shared" si="114"/>
        <v>13773.191769999999</v>
      </c>
      <c r="H447" s="18">
        <f t="shared" si="115"/>
        <v>990.70326766666585</v>
      </c>
      <c r="I447" s="18">
        <f t="shared" si="119"/>
        <v>153389.862028</v>
      </c>
      <c r="J447" s="18">
        <f t="shared" si="119"/>
        <v>165278.30124</v>
      </c>
      <c r="K447" s="18">
        <f t="shared" si="117"/>
        <v>11888.439211999997</v>
      </c>
    </row>
    <row r="448" spans="1:11" x14ac:dyDescent="0.25">
      <c r="A448" s="2" t="s">
        <v>902</v>
      </c>
      <c r="B448" s="2">
        <v>137001</v>
      </c>
      <c r="C448" s="17">
        <v>8.7800000000000003E-2</v>
      </c>
      <c r="D448" s="17">
        <v>8.1900000000000001E-2</v>
      </c>
      <c r="E448" s="18">
        <v>2961135.35</v>
      </c>
      <c r="F448" s="19">
        <f t="shared" si="118"/>
        <v>21665.640310833336</v>
      </c>
      <c r="G448" s="19">
        <f t="shared" si="114"/>
        <v>20209.748763750002</v>
      </c>
      <c r="H448" s="18">
        <f t="shared" si="115"/>
        <v>-1455.8915470833344</v>
      </c>
      <c r="I448" s="18">
        <f t="shared" si="119"/>
        <v>259987.68373000005</v>
      </c>
      <c r="J448" s="18">
        <f t="shared" si="119"/>
        <v>242516.98516500002</v>
      </c>
      <c r="K448" s="18">
        <f t="shared" si="117"/>
        <v>-17470.698565000028</v>
      </c>
    </row>
    <row r="449" spans="1:11" x14ac:dyDescent="0.25">
      <c r="A449" s="2" t="s">
        <v>903</v>
      </c>
      <c r="B449" s="2">
        <v>137011</v>
      </c>
      <c r="C449" s="17">
        <v>7.0800000000000002E-2</v>
      </c>
      <c r="D449" s="17">
        <v>7.3200000000000001E-2</v>
      </c>
      <c r="E449" s="18">
        <v>360578.36</v>
      </c>
      <c r="F449" s="19">
        <f t="shared" si="118"/>
        <v>2127.4123239999999</v>
      </c>
      <c r="G449" s="19">
        <f t="shared" si="114"/>
        <v>2199.5279959999998</v>
      </c>
      <c r="H449" s="18">
        <f t="shared" si="115"/>
        <v>72.115671999999904</v>
      </c>
      <c r="I449" s="18">
        <f t="shared" si="119"/>
        <v>25528.947887999999</v>
      </c>
      <c r="J449" s="18">
        <f t="shared" si="119"/>
        <v>26394.335951999998</v>
      </c>
      <c r="K449" s="18">
        <f t="shared" si="117"/>
        <v>865.38806399999885</v>
      </c>
    </row>
    <row r="450" spans="1:11" x14ac:dyDescent="0.25">
      <c r="A450" s="2" t="s">
        <v>904</v>
      </c>
      <c r="B450" s="2">
        <v>137011</v>
      </c>
      <c r="C450" s="17">
        <v>7.0800000000000002E-2</v>
      </c>
      <c r="D450" s="17">
        <v>7.3200000000000001E-2</v>
      </c>
      <c r="E450" s="18">
        <v>0</v>
      </c>
      <c r="F450" s="19">
        <f t="shared" si="118"/>
        <v>0</v>
      </c>
      <c r="G450" s="19">
        <f t="shared" si="114"/>
        <v>0</v>
      </c>
      <c r="H450" s="18">
        <f t="shared" si="115"/>
        <v>0</v>
      </c>
      <c r="I450" s="18">
        <f t="shared" si="119"/>
        <v>0</v>
      </c>
      <c r="J450" s="18">
        <f t="shared" si="119"/>
        <v>0</v>
      </c>
      <c r="K450" s="18">
        <f t="shared" si="117"/>
        <v>0</v>
      </c>
    </row>
    <row r="451" spans="1:11" x14ac:dyDescent="0.25">
      <c r="A451" s="2" t="s">
        <v>905</v>
      </c>
      <c r="B451" s="2">
        <v>137020</v>
      </c>
      <c r="C451" s="17">
        <v>4.6600000000000003E-2</v>
      </c>
      <c r="D451" s="17">
        <v>3.4099999999999998E-2</v>
      </c>
      <c r="E451" s="18">
        <v>12239674.540000001</v>
      </c>
      <c r="F451" s="19">
        <f t="shared" si="118"/>
        <v>47530.736130333338</v>
      </c>
      <c r="G451" s="19">
        <f t="shared" si="114"/>
        <v>34781.075151166668</v>
      </c>
      <c r="H451" s="18">
        <f t="shared" si="115"/>
        <v>-12749.660979166671</v>
      </c>
      <c r="I451" s="18">
        <f t="shared" si="119"/>
        <v>570368.83356400009</v>
      </c>
      <c r="J451" s="18">
        <f t="shared" si="119"/>
        <v>417372.90181399998</v>
      </c>
      <c r="K451" s="18">
        <f t="shared" si="117"/>
        <v>-152995.93175000011</v>
      </c>
    </row>
    <row r="452" spans="1:11" x14ac:dyDescent="0.25">
      <c r="A452" s="2" t="s">
        <v>906</v>
      </c>
      <c r="B452" s="2">
        <v>137020</v>
      </c>
      <c r="C452" s="17">
        <v>4.6600000000000003E-2</v>
      </c>
      <c r="D452" s="17">
        <v>3.4099999999999998E-2</v>
      </c>
      <c r="E452" s="18">
        <v>0</v>
      </c>
      <c r="F452" s="19">
        <f t="shared" si="118"/>
        <v>0</v>
      </c>
      <c r="G452" s="19">
        <f t="shared" si="114"/>
        <v>0</v>
      </c>
      <c r="H452" s="18">
        <f t="shared" si="115"/>
        <v>0</v>
      </c>
      <c r="I452" s="18">
        <f t="shared" si="119"/>
        <v>0</v>
      </c>
      <c r="J452" s="18">
        <f t="shared" si="119"/>
        <v>0</v>
      </c>
      <c r="K452" s="18">
        <f t="shared" si="117"/>
        <v>0</v>
      </c>
    </row>
    <row r="453" spans="1:11" x14ac:dyDescent="0.25">
      <c r="A453" s="2" t="s">
        <v>907</v>
      </c>
      <c r="B453" s="2">
        <v>137020</v>
      </c>
      <c r="C453" s="17">
        <v>4.6600000000000003E-2</v>
      </c>
      <c r="D453" s="17">
        <v>3.4099999999999998E-2</v>
      </c>
      <c r="E453" s="18">
        <v>751952.69</v>
      </c>
      <c r="F453" s="19">
        <f t="shared" si="118"/>
        <v>2920.0829461666667</v>
      </c>
      <c r="G453" s="19">
        <f t="shared" si="114"/>
        <v>2136.7988940833329</v>
      </c>
      <c r="H453" s="18">
        <f t="shared" si="115"/>
        <v>-783.28405208333379</v>
      </c>
      <c r="I453" s="18">
        <f t="shared" si="119"/>
        <v>35040.995353999999</v>
      </c>
      <c r="J453" s="18">
        <f t="shared" si="119"/>
        <v>25641.586728999995</v>
      </c>
      <c r="K453" s="18">
        <f t="shared" si="117"/>
        <v>-9399.4086250000037</v>
      </c>
    </row>
    <row r="454" spans="1:11" x14ac:dyDescent="0.25">
      <c r="A454" s="2" t="s">
        <v>908</v>
      </c>
      <c r="B454" s="2">
        <v>137100</v>
      </c>
      <c r="C454" s="17">
        <v>0.1007</v>
      </c>
      <c r="D454" s="17">
        <v>0.108</v>
      </c>
      <c r="E454" s="18">
        <v>0</v>
      </c>
      <c r="F454" s="19">
        <f t="shared" si="118"/>
        <v>0</v>
      </c>
      <c r="G454" s="19">
        <f t="shared" si="114"/>
        <v>0</v>
      </c>
      <c r="H454" s="18">
        <f t="shared" si="115"/>
        <v>0</v>
      </c>
      <c r="I454" s="18">
        <f t="shared" si="119"/>
        <v>0</v>
      </c>
      <c r="J454" s="18">
        <f t="shared" si="119"/>
        <v>0</v>
      </c>
      <c r="K454" s="18">
        <f t="shared" si="117"/>
        <v>0</v>
      </c>
    </row>
    <row r="455" spans="1:11" x14ac:dyDescent="0.25">
      <c r="A455" s="2" t="s">
        <v>909</v>
      </c>
      <c r="B455" s="2">
        <v>137100</v>
      </c>
      <c r="C455" s="17">
        <v>0.1007</v>
      </c>
      <c r="D455" s="17">
        <v>0.108</v>
      </c>
      <c r="E455" s="18">
        <v>0</v>
      </c>
      <c r="F455" s="19">
        <f t="shared" si="118"/>
        <v>0</v>
      </c>
      <c r="G455" s="19">
        <f t="shared" si="114"/>
        <v>0</v>
      </c>
      <c r="H455" s="18">
        <f t="shared" si="115"/>
        <v>0</v>
      </c>
      <c r="I455" s="18">
        <f t="shared" si="119"/>
        <v>0</v>
      </c>
      <c r="J455" s="18">
        <f t="shared" si="119"/>
        <v>0</v>
      </c>
      <c r="K455" s="18">
        <f t="shared" si="117"/>
        <v>0</v>
      </c>
    </row>
    <row r="456" spans="1:11" x14ac:dyDescent="0.25">
      <c r="A456" s="2" t="s">
        <v>910</v>
      </c>
      <c r="B456" s="2">
        <v>137101</v>
      </c>
      <c r="C456" s="17">
        <v>0.1007</v>
      </c>
      <c r="D456" s="17">
        <v>0.108</v>
      </c>
      <c r="E456" s="18">
        <v>198339.3</v>
      </c>
      <c r="F456" s="19">
        <f t="shared" si="118"/>
        <v>1664.3972924999998</v>
      </c>
      <c r="G456" s="19">
        <f t="shared" si="114"/>
        <v>1785.0536999999997</v>
      </c>
      <c r="H456" s="18">
        <f t="shared" si="115"/>
        <v>120.65640749999989</v>
      </c>
      <c r="I456" s="18">
        <f t="shared" si="119"/>
        <v>19972.767509999998</v>
      </c>
      <c r="J456" s="18">
        <f t="shared" si="119"/>
        <v>21420.644399999997</v>
      </c>
      <c r="K456" s="18">
        <f t="shared" si="117"/>
        <v>1447.8768899999995</v>
      </c>
    </row>
    <row r="457" spans="1:11" x14ac:dyDescent="0.25">
      <c r="A457" s="2" t="s">
        <v>911</v>
      </c>
      <c r="B457" s="2">
        <v>137300</v>
      </c>
      <c r="C457" s="17">
        <v>3.5099999999999992E-2</v>
      </c>
      <c r="D457" s="17">
        <v>3.6900000000000002E-2</v>
      </c>
      <c r="E457" s="18">
        <v>169467038.49999997</v>
      </c>
      <c r="F457" s="19">
        <f t="shared" si="118"/>
        <v>495691.08761249977</v>
      </c>
      <c r="G457" s="19">
        <f t="shared" si="114"/>
        <v>521111.14338749996</v>
      </c>
      <c r="H457" s="18">
        <f t="shared" si="115"/>
        <v>25420.05577500019</v>
      </c>
      <c r="I457" s="18">
        <f t="shared" si="119"/>
        <v>5948293.0513499975</v>
      </c>
      <c r="J457" s="18">
        <f t="shared" si="119"/>
        <v>6253333.7206499996</v>
      </c>
      <c r="K457" s="18">
        <f t="shared" si="117"/>
        <v>305040.66930000205</v>
      </c>
    </row>
    <row r="458" spans="1:11" x14ac:dyDescent="0.25">
      <c r="A458" s="2" t="s">
        <v>912</v>
      </c>
      <c r="B458" s="2">
        <v>137300</v>
      </c>
      <c r="C458" s="17">
        <v>3.5099999999999992E-2</v>
      </c>
      <c r="D458" s="17">
        <v>3.6900000000000002E-2</v>
      </c>
      <c r="E458" s="18">
        <v>5004448.1700000009</v>
      </c>
      <c r="F458" s="19">
        <f t="shared" si="118"/>
        <v>14638.01089725</v>
      </c>
      <c r="G458" s="19">
        <f t="shared" si="114"/>
        <v>15388.678122750003</v>
      </c>
      <c r="H458" s="18">
        <f t="shared" si="115"/>
        <v>750.66722550000304</v>
      </c>
      <c r="I458" s="18">
        <f t="shared" si="119"/>
        <v>175656.130767</v>
      </c>
      <c r="J458" s="18">
        <f t="shared" si="119"/>
        <v>184664.13747300004</v>
      </c>
      <c r="K458" s="18">
        <f t="shared" si="117"/>
        <v>9008.0067060000438</v>
      </c>
    </row>
    <row r="459" spans="1:11" x14ac:dyDescent="0.25">
      <c r="A459" s="7" t="s">
        <v>330</v>
      </c>
      <c r="C459" s="17"/>
      <c r="D459" s="17"/>
      <c r="E459" s="20">
        <f>SUBTOTAL(9,E409:E458)</f>
        <v>2599742671.2400007</v>
      </c>
      <c r="F459" s="20">
        <f t="shared" ref="F459:K459" si="120">SUBTOTAL(9,F409:F458)</f>
        <v>6067301.1185415844</v>
      </c>
      <c r="G459" s="20">
        <f t="shared" si="120"/>
        <v>6243882.1374718333</v>
      </c>
      <c r="H459" s="20">
        <f t="shared" si="120"/>
        <v>176581.01893024985</v>
      </c>
      <c r="I459" s="20">
        <f t="shared" si="120"/>
        <v>72807613.422498986</v>
      </c>
      <c r="J459" s="20">
        <f t="shared" si="120"/>
        <v>74926585.649662018</v>
      </c>
      <c r="K459" s="20">
        <f t="shared" si="120"/>
        <v>2118972.2271629968</v>
      </c>
    </row>
    <row r="460" spans="1:11" x14ac:dyDescent="0.25">
      <c r="C460" s="17"/>
      <c r="D460" s="17"/>
      <c r="E460" s="18"/>
      <c r="F460" s="19"/>
      <c r="G460" s="19"/>
      <c r="H460" s="18"/>
      <c r="I460" s="18"/>
      <c r="J460" s="18"/>
      <c r="K460" s="18"/>
    </row>
    <row r="461" spans="1:11" x14ac:dyDescent="0.25">
      <c r="C461" s="17"/>
      <c r="D461" s="17"/>
      <c r="E461" s="18"/>
      <c r="F461" s="19"/>
      <c r="G461" s="19"/>
      <c r="H461" s="18"/>
      <c r="I461" s="18"/>
      <c r="J461" s="18"/>
      <c r="K461" s="18"/>
    </row>
    <row r="462" spans="1:11" x14ac:dyDescent="0.25">
      <c r="A462" s="7" t="s">
        <v>331</v>
      </c>
    </row>
    <row r="464" spans="1:11" x14ac:dyDescent="0.25">
      <c r="A464" s="7" t="s">
        <v>17</v>
      </c>
    </row>
    <row r="465" spans="1:11" x14ac:dyDescent="0.25">
      <c r="A465" s="2" t="s">
        <v>913</v>
      </c>
      <c r="B465" s="2">
        <v>139010</v>
      </c>
      <c r="C465" s="17">
        <v>2.8399999999999998E-2</v>
      </c>
      <c r="D465" s="17">
        <v>2.8400000000000002E-2</v>
      </c>
      <c r="E465" s="18">
        <v>88740032.790000021</v>
      </c>
      <c r="F465" s="19">
        <f t="shared" ref="F465:F485" si="121">E465*C465/12</f>
        <v>210018.07760300001</v>
      </c>
      <c r="G465" s="19">
        <f t="shared" ref="G465:G485" si="122">+E465*D465/12</f>
        <v>210018.07760300007</v>
      </c>
      <c r="H465" s="18">
        <f t="shared" ref="H465:H485" si="123">+G465-F465</f>
        <v>0</v>
      </c>
      <c r="I465" s="18">
        <f t="shared" ref="I465:J480" si="124">+F465*12</f>
        <v>2520216.9312360003</v>
      </c>
      <c r="J465" s="18">
        <f t="shared" si="124"/>
        <v>2520216.9312360007</v>
      </c>
      <c r="K465" s="18">
        <f t="shared" ref="K465:K485" si="125">+J465-I465</f>
        <v>0</v>
      </c>
    </row>
    <row r="466" spans="1:11" x14ac:dyDescent="0.25">
      <c r="A466" s="2" t="s">
        <v>914</v>
      </c>
      <c r="B466" s="2">
        <v>139010</v>
      </c>
      <c r="C466" s="17">
        <v>2.8399999999999998E-2</v>
      </c>
      <c r="D466" s="17">
        <v>2.8400000000000002E-2</v>
      </c>
      <c r="E466" s="18">
        <v>7038364.3400000008</v>
      </c>
      <c r="F466" s="19">
        <f t="shared" si="121"/>
        <v>16657.462271333334</v>
      </c>
      <c r="G466" s="19">
        <f t="shared" si="122"/>
        <v>16657.462271333334</v>
      </c>
      <c r="H466" s="18">
        <f t="shared" si="123"/>
        <v>0</v>
      </c>
      <c r="I466" s="18">
        <f t="shared" si="124"/>
        <v>199889.54725599999</v>
      </c>
      <c r="J466" s="18">
        <f t="shared" si="124"/>
        <v>199889.54725599999</v>
      </c>
      <c r="K466" s="18">
        <f t="shared" si="125"/>
        <v>0</v>
      </c>
    </row>
    <row r="467" spans="1:11" x14ac:dyDescent="0.25">
      <c r="A467" s="2" t="s">
        <v>915</v>
      </c>
      <c r="B467" s="2">
        <v>139010</v>
      </c>
      <c r="C467" s="17">
        <v>2.8399999999999998E-2</v>
      </c>
      <c r="D467" s="17">
        <v>2.8400000000000002E-2</v>
      </c>
      <c r="E467" s="18">
        <v>55125.86</v>
      </c>
      <c r="F467" s="19">
        <f t="shared" si="121"/>
        <v>130.46453533333332</v>
      </c>
      <c r="G467" s="19">
        <f t="shared" si="122"/>
        <v>130.46453533333334</v>
      </c>
      <c r="H467" s="18">
        <f t="shared" si="123"/>
        <v>0</v>
      </c>
      <c r="I467" s="18">
        <f t="shared" si="124"/>
        <v>1565.5744239999999</v>
      </c>
      <c r="J467" s="18">
        <f t="shared" si="124"/>
        <v>1565.5744240000001</v>
      </c>
      <c r="K467" s="18">
        <f t="shared" si="125"/>
        <v>0</v>
      </c>
    </row>
    <row r="468" spans="1:11" x14ac:dyDescent="0.25">
      <c r="A468" s="2" t="s">
        <v>916</v>
      </c>
      <c r="B468" s="2">
        <v>139010</v>
      </c>
      <c r="C468" s="17">
        <v>2.8399999999999998E-2</v>
      </c>
      <c r="D468" s="17">
        <v>2.8400000000000002E-2</v>
      </c>
      <c r="E468" s="18">
        <v>4934676.63</v>
      </c>
      <c r="F468" s="19">
        <f t="shared" si="121"/>
        <v>11678.734690999998</v>
      </c>
      <c r="G468" s="19">
        <f t="shared" si="122"/>
        <v>11678.734691</v>
      </c>
      <c r="H468" s="18">
        <f t="shared" si="123"/>
        <v>0</v>
      </c>
      <c r="I468" s="18">
        <f t="shared" si="124"/>
        <v>140144.81629199997</v>
      </c>
      <c r="J468" s="18">
        <f t="shared" si="124"/>
        <v>140144.816292</v>
      </c>
      <c r="K468" s="18">
        <f t="shared" si="125"/>
        <v>0</v>
      </c>
    </row>
    <row r="469" spans="1:11" x14ac:dyDescent="0.25">
      <c r="A469" s="2" t="s">
        <v>917</v>
      </c>
      <c r="B469" s="2">
        <v>139010</v>
      </c>
      <c r="C469" s="17">
        <v>2.8399999999999998E-2</v>
      </c>
      <c r="D469" s="17">
        <v>2.8400000000000002E-2</v>
      </c>
      <c r="E469" s="18">
        <v>11546540.6</v>
      </c>
      <c r="F469" s="19">
        <f t="shared" si="121"/>
        <v>27326.812753333332</v>
      </c>
      <c r="G469" s="19">
        <f t="shared" si="122"/>
        <v>27326.812753333332</v>
      </c>
      <c r="H469" s="18">
        <f t="shared" si="123"/>
        <v>0</v>
      </c>
      <c r="I469" s="18">
        <f t="shared" si="124"/>
        <v>327921.75303999998</v>
      </c>
      <c r="J469" s="18">
        <f t="shared" si="124"/>
        <v>327921.75303999998</v>
      </c>
      <c r="K469" s="18">
        <f t="shared" si="125"/>
        <v>0</v>
      </c>
    </row>
    <row r="470" spans="1:11" x14ac:dyDescent="0.25">
      <c r="A470" s="2" t="s">
        <v>918</v>
      </c>
      <c r="B470" s="2">
        <v>139010</v>
      </c>
      <c r="C470" s="17">
        <v>2.8399999999999998E-2</v>
      </c>
      <c r="D470" s="17">
        <v>2.8400000000000002E-2</v>
      </c>
      <c r="E470" s="18">
        <v>2812853.49</v>
      </c>
      <c r="F470" s="19">
        <f t="shared" si="121"/>
        <v>6657.086593</v>
      </c>
      <c r="G470" s="19">
        <f t="shared" si="122"/>
        <v>6657.0865930000009</v>
      </c>
      <c r="H470" s="18">
        <f t="shared" si="123"/>
        <v>0</v>
      </c>
      <c r="I470" s="18">
        <f t="shared" si="124"/>
        <v>79885.039116</v>
      </c>
      <c r="J470" s="18">
        <f t="shared" si="124"/>
        <v>79885.039116000014</v>
      </c>
      <c r="K470" s="18">
        <f t="shared" si="125"/>
        <v>0</v>
      </c>
    </row>
    <row r="471" spans="1:11" x14ac:dyDescent="0.25">
      <c r="A471" s="2" t="s">
        <v>919</v>
      </c>
      <c r="B471" s="2">
        <v>139011</v>
      </c>
      <c r="C471" s="17">
        <v>6.6699999999999995E-2</v>
      </c>
      <c r="D471" s="17">
        <v>6.6699999999999995E-2</v>
      </c>
      <c r="E471" s="18">
        <v>0</v>
      </c>
      <c r="F471" s="19">
        <f t="shared" si="121"/>
        <v>0</v>
      </c>
      <c r="G471" s="19">
        <f t="shared" si="122"/>
        <v>0</v>
      </c>
      <c r="H471" s="18">
        <f t="shared" si="123"/>
        <v>0</v>
      </c>
      <c r="I471" s="18">
        <f t="shared" si="124"/>
        <v>0</v>
      </c>
      <c r="J471" s="18">
        <f t="shared" si="124"/>
        <v>0</v>
      </c>
      <c r="K471" s="18">
        <f t="shared" si="125"/>
        <v>0</v>
      </c>
    </row>
    <row r="472" spans="1:11" x14ac:dyDescent="0.25">
      <c r="A472" s="2" t="s">
        <v>920</v>
      </c>
      <c r="B472" s="2">
        <v>139020</v>
      </c>
      <c r="C472" s="17">
        <v>4.2099999999999999E-2</v>
      </c>
      <c r="D472" s="17">
        <v>4.2099999999999999E-2</v>
      </c>
      <c r="E472" s="18">
        <v>0</v>
      </c>
      <c r="F472" s="19">
        <f t="shared" si="121"/>
        <v>0</v>
      </c>
      <c r="G472" s="19">
        <f t="shared" si="122"/>
        <v>0</v>
      </c>
      <c r="H472" s="18">
        <f t="shared" si="123"/>
        <v>0</v>
      </c>
      <c r="I472" s="18">
        <f t="shared" si="124"/>
        <v>0</v>
      </c>
      <c r="J472" s="18">
        <f t="shared" si="124"/>
        <v>0</v>
      </c>
      <c r="K472" s="18">
        <f t="shared" si="125"/>
        <v>0</v>
      </c>
    </row>
    <row r="473" spans="1:11" x14ac:dyDescent="0.25">
      <c r="A473" s="2" t="s">
        <v>921</v>
      </c>
      <c r="B473" s="2">
        <v>139020</v>
      </c>
      <c r="C473" s="17">
        <v>4.2099999999999999E-2</v>
      </c>
      <c r="D473" s="17">
        <v>4.2099999999999999E-2</v>
      </c>
      <c r="E473" s="18">
        <v>0</v>
      </c>
      <c r="F473" s="19">
        <f t="shared" si="121"/>
        <v>0</v>
      </c>
      <c r="G473" s="19">
        <f t="shared" si="122"/>
        <v>0</v>
      </c>
      <c r="H473" s="18">
        <f t="shared" si="123"/>
        <v>0</v>
      </c>
      <c r="I473" s="18">
        <f t="shared" si="124"/>
        <v>0</v>
      </c>
      <c r="J473" s="18">
        <f t="shared" si="124"/>
        <v>0</v>
      </c>
      <c r="K473" s="18">
        <f t="shared" si="125"/>
        <v>0</v>
      </c>
    </row>
    <row r="474" spans="1:11" x14ac:dyDescent="0.25">
      <c r="A474" s="2" t="s">
        <v>922</v>
      </c>
      <c r="B474" s="2">
        <v>139020</v>
      </c>
      <c r="C474" s="17">
        <v>4.2099999999999999E-2</v>
      </c>
      <c r="D474" s="17">
        <v>4.2099999999999999E-2</v>
      </c>
      <c r="E474" s="18">
        <v>0</v>
      </c>
      <c r="F474" s="19">
        <f t="shared" si="121"/>
        <v>0</v>
      </c>
      <c r="G474" s="19">
        <f t="shared" si="122"/>
        <v>0</v>
      </c>
      <c r="H474" s="18">
        <f t="shared" si="123"/>
        <v>0</v>
      </c>
      <c r="I474" s="18">
        <f t="shared" si="124"/>
        <v>0</v>
      </c>
      <c r="J474" s="18">
        <f t="shared" si="124"/>
        <v>0</v>
      </c>
      <c r="K474" s="18">
        <f t="shared" si="125"/>
        <v>0</v>
      </c>
    </row>
    <row r="475" spans="1:11" x14ac:dyDescent="0.25">
      <c r="A475" s="2" t="s">
        <v>923</v>
      </c>
      <c r="B475" s="2">
        <v>139020</v>
      </c>
      <c r="C475" s="17">
        <v>4.2099999999999999E-2</v>
      </c>
      <c r="D475" s="17">
        <v>4.2099999999999999E-2</v>
      </c>
      <c r="E475" s="18">
        <v>0</v>
      </c>
      <c r="F475" s="19">
        <f t="shared" si="121"/>
        <v>0</v>
      </c>
      <c r="G475" s="19">
        <f t="shared" si="122"/>
        <v>0</v>
      </c>
      <c r="H475" s="18">
        <f t="shared" si="123"/>
        <v>0</v>
      </c>
      <c r="I475" s="18">
        <f t="shared" si="124"/>
        <v>0</v>
      </c>
      <c r="J475" s="18">
        <f t="shared" si="124"/>
        <v>0</v>
      </c>
      <c r="K475" s="18">
        <f t="shared" si="125"/>
        <v>0</v>
      </c>
    </row>
    <row r="476" spans="1:11" x14ac:dyDescent="0.25">
      <c r="A476" s="2" t="s">
        <v>924</v>
      </c>
      <c r="B476" s="2">
        <v>139020</v>
      </c>
      <c r="C476" s="17">
        <v>4.2099999999999999E-2</v>
      </c>
      <c r="D476" s="17">
        <v>4.2099999999999999E-2</v>
      </c>
      <c r="E476" s="18">
        <v>0</v>
      </c>
      <c r="F476" s="19">
        <f t="shared" si="121"/>
        <v>0</v>
      </c>
      <c r="G476" s="19">
        <f t="shared" si="122"/>
        <v>0</v>
      </c>
      <c r="H476" s="18">
        <f t="shared" si="123"/>
        <v>0</v>
      </c>
      <c r="I476" s="18">
        <f t="shared" si="124"/>
        <v>0</v>
      </c>
      <c r="J476" s="18">
        <f t="shared" si="124"/>
        <v>0</v>
      </c>
      <c r="K476" s="18">
        <f t="shared" si="125"/>
        <v>0</v>
      </c>
    </row>
    <row r="477" spans="1:11" x14ac:dyDescent="0.25">
      <c r="A477" s="2" t="s">
        <v>925</v>
      </c>
      <c r="B477" s="2">
        <v>139020</v>
      </c>
      <c r="C477" s="17">
        <v>4.2099999999999999E-2</v>
      </c>
      <c r="D477" s="17">
        <v>4.2099999999999999E-2</v>
      </c>
      <c r="E477" s="18">
        <v>0</v>
      </c>
      <c r="F477" s="19">
        <f t="shared" si="121"/>
        <v>0</v>
      </c>
      <c r="G477" s="19">
        <f t="shared" si="122"/>
        <v>0</v>
      </c>
      <c r="H477" s="18">
        <f t="shared" si="123"/>
        <v>0</v>
      </c>
      <c r="I477" s="18">
        <f t="shared" si="124"/>
        <v>0</v>
      </c>
      <c r="J477" s="18">
        <f t="shared" si="124"/>
        <v>0</v>
      </c>
      <c r="K477" s="18">
        <f t="shared" si="125"/>
        <v>0</v>
      </c>
    </row>
    <row r="478" spans="1:11" x14ac:dyDescent="0.25">
      <c r="A478" s="2" t="s">
        <v>926</v>
      </c>
      <c r="B478" s="2">
        <v>139020</v>
      </c>
      <c r="C478" s="17">
        <v>4.2099999999999999E-2</v>
      </c>
      <c r="D478" s="17">
        <v>4.2099999999999999E-2</v>
      </c>
      <c r="E478" s="18">
        <v>0</v>
      </c>
      <c r="F478" s="19">
        <f t="shared" si="121"/>
        <v>0</v>
      </c>
      <c r="G478" s="19">
        <f t="shared" si="122"/>
        <v>0</v>
      </c>
      <c r="H478" s="18">
        <f t="shared" si="123"/>
        <v>0</v>
      </c>
      <c r="I478" s="18">
        <f t="shared" si="124"/>
        <v>0</v>
      </c>
      <c r="J478" s="18">
        <f t="shared" si="124"/>
        <v>0</v>
      </c>
      <c r="K478" s="18">
        <f t="shared" si="125"/>
        <v>0</v>
      </c>
    </row>
    <row r="479" spans="1:11" x14ac:dyDescent="0.25">
      <c r="A479" s="2" t="s">
        <v>927</v>
      </c>
      <c r="B479" s="2">
        <v>139020</v>
      </c>
      <c r="C479" s="17">
        <v>4.2099999999999999E-2</v>
      </c>
      <c r="D479" s="17">
        <v>4.2099999999999999E-2</v>
      </c>
      <c r="E479" s="18">
        <v>5247.68</v>
      </c>
      <c r="F479" s="19">
        <f t="shared" si="121"/>
        <v>18.410610666666667</v>
      </c>
      <c r="G479" s="19">
        <f t="shared" si="122"/>
        <v>18.410610666666667</v>
      </c>
      <c r="H479" s="18">
        <f t="shared" si="123"/>
        <v>0</v>
      </c>
      <c r="I479" s="18">
        <f t="shared" si="124"/>
        <v>220.92732799999999</v>
      </c>
      <c r="J479" s="18">
        <f t="shared" si="124"/>
        <v>220.92732799999999</v>
      </c>
      <c r="K479" s="18">
        <f t="shared" si="125"/>
        <v>0</v>
      </c>
    </row>
    <row r="480" spans="1:11" x14ac:dyDescent="0.25">
      <c r="A480" s="2" t="s">
        <v>928</v>
      </c>
      <c r="B480" s="2">
        <v>139020</v>
      </c>
      <c r="C480" s="17">
        <v>4.2099999999999999E-2</v>
      </c>
      <c r="D480" s="17">
        <v>4.2099999999999999E-2</v>
      </c>
      <c r="E480" s="18">
        <v>0</v>
      </c>
      <c r="F480" s="19">
        <f t="shared" si="121"/>
        <v>0</v>
      </c>
      <c r="G480" s="19">
        <f t="shared" si="122"/>
        <v>0</v>
      </c>
      <c r="H480" s="18">
        <f t="shared" si="123"/>
        <v>0</v>
      </c>
      <c r="I480" s="18">
        <f t="shared" si="124"/>
        <v>0</v>
      </c>
      <c r="J480" s="18">
        <f t="shared" si="124"/>
        <v>0</v>
      </c>
      <c r="K480" s="18">
        <f t="shared" si="125"/>
        <v>0</v>
      </c>
    </row>
    <row r="481" spans="1:11" x14ac:dyDescent="0.25">
      <c r="A481" s="2" t="s">
        <v>929</v>
      </c>
      <c r="B481" s="2">
        <v>139020</v>
      </c>
      <c r="C481" s="17">
        <v>4.2099999999999999E-2</v>
      </c>
      <c r="D481" s="17">
        <v>4.2099999999999999E-2</v>
      </c>
      <c r="E481" s="18">
        <v>0</v>
      </c>
      <c r="F481" s="19">
        <f t="shared" si="121"/>
        <v>0</v>
      </c>
      <c r="G481" s="19">
        <f t="shared" si="122"/>
        <v>0</v>
      </c>
      <c r="H481" s="18">
        <f t="shared" si="123"/>
        <v>0</v>
      </c>
      <c r="I481" s="18">
        <f t="shared" ref="I481:J485" si="126">+F481*12</f>
        <v>0</v>
      </c>
      <c r="J481" s="18">
        <f t="shared" si="126"/>
        <v>0</v>
      </c>
      <c r="K481" s="18">
        <f t="shared" si="125"/>
        <v>0</v>
      </c>
    </row>
    <row r="482" spans="1:11" x14ac:dyDescent="0.25">
      <c r="A482" s="2" t="s">
        <v>930</v>
      </c>
      <c r="B482" s="2">
        <v>139020</v>
      </c>
      <c r="C482" s="17">
        <v>4.2099999999999999E-2</v>
      </c>
      <c r="D482" s="17">
        <v>4.2099999999999999E-2</v>
      </c>
      <c r="E482" s="18">
        <v>0</v>
      </c>
      <c r="F482" s="19">
        <f t="shared" si="121"/>
        <v>0</v>
      </c>
      <c r="G482" s="19">
        <f t="shared" si="122"/>
        <v>0</v>
      </c>
      <c r="H482" s="18">
        <f t="shared" si="123"/>
        <v>0</v>
      </c>
      <c r="I482" s="18">
        <f t="shared" si="126"/>
        <v>0</v>
      </c>
      <c r="J482" s="18">
        <f t="shared" si="126"/>
        <v>0</v>
      </c>
      <c r="K482" s="18">
        <f t="shared" si="125"/>
        <v>0</v>
      </c>
    </row>
    <row r="483" spans="1:11" x14ac:dyDescent="0.25">
      <c r="A483" s="2" t="s">
        <v>931</v>
      </c>
      <c r="B483" s="2">
        <v>139020</v>
      </c>
      <c r="C483" s="17">
        <v>4.2099999999999999E-2</v>
      </c>
      <c r="D483" s="17">
        <v>4.2099999999999999E-2</v>
      </c>
      <c r="E483" s="18">
        <v>0</v>
      </c>
      <c r="F483" s="19">
        <f t="shared" si="121"/>
        <v>0</v>
      </c>
      <c r="G483" s="19">
        <f t="shared" si="122"/>
        <v>0</v>
      </c>
      <c r="H483" s="18">
        <f t="shared" si="123"/>
        <v>0</v>
      </c>
      <c r="I483" s="18">
        <f t="shared" si="126"/>
        <v>0</v>
      </c>
      <c r="J483" s="18">
        <f t="shared" si="126"/>
        <v>0</v>
      </c>
      <c r="K483" s="18">
        <f t="shared" si="125"/>
        <v>0</v>
      </c>
    </row>
    <row r="484" spans="1:11" x14ac:dyDescent="0.25">
      <c r="A484" s="2" t="s">
        <v>932</v>
      </c>
      <c r="B484" s="2">
        <v>139020</v>
      </c>
      <c r="C484" s="17">
        <v>4.2099999999999999E-2</v>
      </c>
      <c r="D484" s="17">
        <v>4.2099999999999999E-2</v>
      </c>
      <c r="E484" s="18">
        <v>0</v>
      </c>
      <c r="F484" s="19">
        <f t="shared" si="121"/>
        <v>0</v>
      </c>
      <c r="G484" s="19">
        <f t="shared" si="122"/>
        <v>0</v>
      </c>
      <c r="H484" s="18">
        <f t="shared" si="123"/>
        <v>0</v>
      </c>
      <c r="I484" s="18">
        <f t="shared" si="126"/>
        <v>0</v>
      </c>
      <c r="J484" s="18">
        <f t="shared" si="126"/>
        <v>0</v>
      </c>
      <c r="K484" s="18">
        <f t="shared" si="125"/>
        <v>0</v>
      </c>
    </row>
    <row r="485" spans="1:11" x14ac:dyDescent="0.25">
      <c r="A485" s="2" t="s">
        <v>933</v>
      </c>
      <c r="B485" s="2">
        <v>139020</v>
      </c>
      <c r="C485" s="17">
        <v>4.2099999999999999E-2</v>
      </c>
      <c r="D485" s="17">
        <v>4.2099999999999999E-2</v>
      </c>
      <c r="E485" s="18">
        <v>0</v>
      </c>
      <c r="F485" s="19">
        <f t="shared" si="121"/>
        <v>0</v>
      </c>
      <c r="G485" s="19">
        <f t="shared" si="122"/>
        <v>0</v>
      </c>
      <c r="H485" s="18">
        <f t="shared" si="123"/>
        <v>0</v>
      </c>
      <c r="I485" s="18">
        <f t="shared" si="126"/>
        <v>0</v>
      </c>
      <c r="J485" s="18">
        <f t="shared" si="126"/>
        <v>0</v>
      </c>
      <c r="K485" s="18">
        <f t="shared" si="125"/>
        <v>0</v>
      </c>
    </row>
    <row r="486" spans="1:11" x14ac:dyDescent="0.25">
      <c r="A486" s="7" t="s">
        <v>176</v>
      </c>
      <c r="C486" s="17"/>
      <c r="D486" s="17"/>
      <c r="E486" s="20">
        <f>SUBTOTAL(9,E465:E485)</f>
        <v>115132841.39000002</v>
      </c>
      <c r="F486" s="20">
        <f t="shared" ref="F486:K486" si="127">SUBTOTAL(9,F472:F485)</f>
        <v>18.410610666666667</v>
      </c>
      <c r="G486" s="20">
        <f t="shared" si="127"/>
        <v>18.410610666666667</v>
      </c>
      <c r="H486" s="20">
        <f t="shared" si="127"/>
        <v>0</v>
      </c>
      <c r="I486" s="20">
        <f t="shared" si="127"/>
        <v>220.92732799999999</v>
      </c>
      <c r="J486" s="20">
        <f t="shared" si="127"/>
        <v>220.92732799999999</v>
      </c>
      <c r="K486" s="20">
        <f t="shared" si="127"/>
        <v>0</v>
      </c>
    </row>
    <row r="487" spans="1:11" x14ac:dyDescent="0.25">
      <c r="C487" s="17"/>
      <c r="D487" s="17"/>
      <c r="E487" s="18"/>
      <c r="F487" s="19"/>
      <c r="G487" s="19"/>
      <c r="H487" s="18"/>
      <c r="I487" s="18"/>
      <c r="J487" s="18"/>
      <c r="K487" s="18"/>
    </row>
    <row r="488" spans="1:11" x14ac:dyDescent="0.25">
      <c r="A488" s="7" t="s">
        <v>934</v>
      </c>
      <c r="C488" s="17"/>
      <c r="D488" s="17"/>
      <c r="E488" s="18"/>
      <c r="F488" s="19"/>
      <c r="G488" s="19"/>
      <c r="H488" s="18"/>
      <c r="I488" s="18"/>
      <c r="J488" s="18"/>
      <c r="K488" s="18"/>
    </row>
    <row r="489" spans="1:11" x14ac:dyDescent="0.25">
      <c r="A489" s="2" t="s">
        <v>935</v>
      </c>
      <c r="B489" s="2">
        <v>139110</v>
      </c>
      <c r="C489" s="17">
        <v>0.05</v>
      </c>
      <c r="D489" s="17">
        <v>0.05</v>
      </c>
      <c r="E489" s="18">
        <v>13937820.52</v>
      </c>
      <c r="F489" s="19">
        <f t="shared" ref="F489:F495" si="128">E489*C489/12</f>
        <v>58074.252166666673</v>
      </c>
      <c r="G489" s="19">
        <f t="shared" ref="G489:G495" si="129">+E489*D489/12</f>
        <v>58074.252166666673</v>
      </c>
      <c r="H489" s="18">
        <f t="shared" ref="H489:H495" si="130">+G489-F489</f>
        <v>0</v>
      </c>
      <c r="I489" s="18">
        <f t="shared" ref="I489:J495" si="131">+F489*12</f>
        <v>696891.02600000007</v>
      </c>
      <c r="J489" s="18">
        <f t="shared" si="131"/>
        <v>696891.02600000007</v>
      </c>
      <c r="K489" s="18">
        <f t="shared" ref="K489:K495" si="132">+J489-I489</f>
        <v>0</v>
      </c>
    </row>
    <row r="490" spans="1:11" x14ac:dyDescent="0.25">
      <c r="A490" s="2" t="s">
        <v>936</v>
      </c>
      <c r="B490" s="2">
        <v>139110</v>
      </c>
      <c r="C490" s="17">
        <v>0.05</v>
      </c>
      <c r="D490" s="17">
        <v>0.05</v>
      </c>
      <c r="E490" s="18">
        <v>333808.27999999997</v>
      </c>
      <c r="F490" s="19">
        <f t="shared" si="128"/>
        <v>1390.8678333333335</v>
      </c>
      <c r="G490" s="19">
        <f t="shared" si="129"/>
        <v>1390.8678333333335</v>
      </c>
      <c r="H490" s="18">
        <f t="shared" si="130"/>
        <v>0</v>
      </c>
      <c r="I490" s="18">
        <f t="shared" si="131"/>
        <v>16690.414000000001</v>
      </c>
      <c r="J490" s="18">
        <f t="shared" si="131"/>
        <v>16690.414000000001</v>
      </c>
      <c r="K490" s="18">
        <f t="shared" si="132"/>
        <v>0</v>
      </c>
    </row>
    <row r="491" spans="1:11" x14ac:dyDescent="0.25">
      <c r="A491" s="2" t="s">
        <v>937</v>
      </c>
      <c r="B491" s="2">
        <v>139120</v>
      </c>
      <c r="C491" s="17">
        <v>0.2</v>
      </c>
      <c r="D491" s="17">
        <v>0.2</v>
      </c>
      <c r="E491" s="18">
        <v>22868864.030000001</v>
      </c>
      <c r="F491" s="19">
        <f t="shared" si="128"/>
        <v>381147.73383333342</v>
      </c>
      <c r="G491" s="19">
        <f t="shared" si="129"/>
        <v>381147.73383333342</v>
      </c>
      <c r="H491" s="18">
        <f t="shared" si="130"/>
        <v>0</v>
      </c>
      <c r="I491" s="18">
        <f t="shared" si="131"/>
        <v>4573772.8060000008</v>
      </c>
      <c r="J491" s="18">
        <f t="shared" si="131"/>
        <v>4573772.8060000008</v>
      </c>
      <c r="K491" s="18">
        <f t="shared" si="132"/>
        <v>0</v>
      </c>
    </row>
    <row r="492" spans="1:11" x14ac:dyDescent="0.25">
      <c r="A492" s="2" t="s">
        <v>938</v>
      </c>
      <c r="B492" s="2">
        <v>139120</v>
      </c>
      <c r="C492" s="17">
        <v>0.2</v>
      </c>
      <c r="D492" s="17">
        <v>0.2</v>
      </c>
      <c r="E492" s="18">
        <v>44583.19</v>
      </c>
      <c r="F492" s="19">
        <f t="shared" si="128"/>
        <v>743.0531666666667</v>
      </c>
      <c r="G492" s="19">
        <f t="shared" si="129"/>
        <v>743.0531666666667</v>
      </c>
      <c r="H492" s="18">
        <f t="shared" si="130"/>
        <v>0</v>
      </c>
      <c r="I492" s="18">
        <f t="shared" si="131"/>
        <v>8916.6380000000008</v>
      </c>
      <c r="J492" s="18">
        <f t="shared" si="131"/>
        <v>8916.6380000000008</v>
      </c>
      <c r="K492" s="18">
        <f t="shared" si="132"/>
        <v>0</v>
      </c>
    </row>
    <row r="493" spans="1:11" x14ac:dyDescent="0.25">
      <c r="A493" s="2" t="s">
        <v>939</v>
      </c>
      <c r="B493" s="2">
        <v>139120</v>
      </c>
      <c r="C493" s="17">
        <v>0.2</v>
      </c>
      <c r="D493" s="17">
        <v>0.2</v>
      </c>
      <c r="E493" s="18">
        <v>0</v>
      </c>
      <c r="F493" s="19">
        <f t="shared" si="128"/>
        <v>0</v>
      </c>
      <c r="G493" s="19">
        <f t="shared" si="129"/>
        <v>0</v>
      </c>
      <c r="H493" s="18">
        <f t="shared" si="130"/>
        <v>0</v>
      </c>
      <c r="I493" s="18">
        <f t="shared" si="131"/>
        <v>0</v>
      </c>
      <c r="J493" s="18">
        <f t="shared" si="131"/>
        <v>0</v>
      </c>
      <c r="K493" s="18">
        <f t="shared" si="132"/>
        <v>0</v>
      </c>
    </row>
    <row r="494" spans="1:11" x14ac:dyDescent="0.25">
      <c r="A494" s="2" t="s">
        <v>940</v>
      </c>
      <c r="B494" s="2">
        <v>139130</v>
      </c>
      <c r="C494" s="17">
        <v>0</v>
      </c>
      <c r="D494" s="17">
        <v>0</v>
      </c>
      <c r="E494" s="18">
        <v>0</v>
      </c>
      <c r="F494" s="19">
        <f t="shared" si="128"/>
        <v>0</v>
      </c>
      <c r="G494" s="19">
        <f t="shared" si="129"/>
        <v>0</v>
      </c>
      <c r="H494" s="18">
        <f t="shared" si="130"/>
        <v>0</v>
      </c>
      <c r="I494" s="18">
        <f t="shared" si="131"/>
        <v>0</v>
      </c>
      <c r="J494" s="18">
        <f t="shared" si="131"/>
        <v>0</v>
      </c>
      <c r="K494" s="18">
        <f t="shared" si="132"/>
        <v>0</v>
      </c>
    </row>
    <row r="495" spans="1:11" x14ac:dyDescent="0.25">
      <c r="A495" s="2" t="s">
        <v>941</v>
      </c>
      <c r="B495" s="2">
        <v>139131</v>
      </c>
      <c r="C495" s="17">
        <v>0.25</v>
      </c>
      <c r="D495" s="17">
        <v>0.25</v>
      </c>
      <c r="E495" s="18">
        <v>3888585.83</v>
      </c>
      <c r="F495" s="19">
        <f t="shared" si="128"/>
        <v>81012.204791666663</v>
      </c>
      <c r="G495" s="19">
        <f t="shared" si="129"/>
        <v>81012.204791666663</v>
      </c>
      <c r="H495" s="18">
        <f t="shared" si="130"/>
        <v>0</v>
      </c>
      <c r="I495" s="18">
        <f t="shared" si="131"/>
        <v>972146.45750000002</v>
      </c>
      <c r="J495" s="18">
        <f t="shared" si="131"/>
        <v>972146.45750000002</v>
      </c>
      <c r="K495" s="18">
        <f t="shared" si="132"/>
        <v>0</v>
      </c>
    </row>
    <row r="496" spans="1:11" x14ac:dyDescent="0.25">
      <c r="A496" s="7" t="s">
        <v>942</v>
      </c>
      <c r="C496" s="17"/>
      <c r="D496" s="17"/>
      <c r="E496" s="20">
        <f>SUBTOTAL(9,E489:E495)</f>
        <v>41073661.849999994</v>
      </c>
      <c r="F496" s="20">
        <f t="shared" ref="F496:K496" si="133">SUBTOTAL(9,F489:F495)</f>
        <v>522368.11179166671</v>
      </c>
      <c r="G496" s="20">
        <f t="shared" si="133"/>
        <v>522368.11179166671</v>
      </c>
      <c r="H496" s="20">
        <f t="shared" si="133"/>
        <v>0</v>
      </c>
      <c r="I496" s="20">
        <f t="shared" si="133"/>
        <v>6268417.341500001</v>
      </c>
      <c r="J496" s="20">
        <f t="shared" si="133"/>
        <v>6268417.341500001</v>
      </c>
      <c r="K496" s="20">
        <f t="shared" si="133"/>
        <v>0</v>
      </c>
    </row>
    <row r="497" spans="1:11" x14ac:dyDescent="0.25">
      <c r="C497" s="17"/>
      <c r="D497" s="17"/>
      <c r="E497" s="18"/>
      <c r="F497" s="19"/>
      <c r="G497" s="19"/>
      <c r="H497" s="18"/>
      <c r="I497" s="18"/>
      <c r="J497" s="18"/>
      <c r="K497" s="18"/>
    </row>
    <row r="498" spans="1:11" x14ac:dyDescent="0.25">
      <c r="A498" s="7" t="s">
        <v>332</v>
      </c>
      <c r="C498" s="17"/>
      <c r="D498" s="17"/>
      <c r="E498" s="18"/>
      <c r="F498" s="19"/>
      <c r="G498" s="19"/>
      <c r="H498" s="18"/>
      <c r="I498" s="18"/>
      <c r="J498" s="18"/>
      <c r="K498" s="18"/>
    </row>
    <row r="499" spans="1:11" x14ac:dyDescent="0.25">
      <c r="A499" s="2" t="s">
        <v>943</v>
      </c>
      <c r="B499" s="2">
        <v>139200</v>
      </c>
      <c r="C499" s="17">
        <v>0</v>
      </c>
      <c r="D499" s="17">
        <v>0</v>
      </c>
      <c r="E499" s="18">
        <v>0</v>
      </c>
      <c r="F499" s="19">
        <f>E499*C499/12</f>
        <v>0</v>
      </c>
      <c r="G499" s="19">
        <f>+E499*D499/12</f>
        <v>0</v>
      </c>
      <c r="H499" s="18">
        <f>+G499-F499</f>
        <v>0</v>
      </c>
      <c r="I499" s="18">
        <f t="shared" ref="I499:J502" si="134">+F499*12</f>
        <v>0</v>
      </c>
      <c r="J499" s="18">
        <f t="shared" si="134"/>
        <v>0</v>
      </c>
      <c r="K499" s="18">
        <f>+J499-I499</f>
        <v>0</v>
      </c>
    </row>
    <row r="500" spans="1:11" x14ac:dyDescent="0.25">
      <c r="A500" s="2" t="s">
        <v>944</v>
      </c>
      <c r="B500" s="2">
        <v>139200</v>
      </c>
      <c r="C500" s="17">
        <v>5.8400000000000001E-2</v>
      </c>
      <c r="D500" s="17">
        <v>5.0900000000000001E-2</v>
      </c>
      <c r="E500" s="18">
        <v>2230525.94</v>
      </c>
      <c r="F500" s="19">
        <f>E500*$C500/12</f>
        <v>10855.226241333334</v>
      </c>
      <c r="G500" s="19">
        <f>+E500*D500/12</f>
        <v>9461.1475288333331</v>
      </c>
      <c r="H500" s="18">
        <f t="shared" ref="H500:H502" si="135">+G500-F500</f>
        <v>-1394.0787125000006</v>
      </c>
      <c r="I500" s="18">
        <f t="shared" si="134"/>
        <v>130262.714896</v>
      </c>
      <c r="J500" s="18">
        <f t="shared" si="134"/>
        <v>113533.770346</v>
      </c>
      <c r="K500" s="18">
        <f t="shared" ref="K500:K502" si="136">+J500-I500</f>
        <v>-16728.94455</v>
      </c>
    </row>
    <row r="501" spans="1:11" x14ac:dyDescent="0.25">
      <c r="A501" s="2" t="s">
        <v>945</v>
      </c>
      <c r="B501" s="2">
        <v>139200</v>
      </c>
      <c r="C501" s="17">
        <v>5.8400000000000001E-2</v>
      </c>
      <c r="D501" s="17">
        <v>5.0900000000000001E-2</v>
      </c>
      <c r="E501" s="18">
        <v>50585.060000000005</v>
      </c>
      <c r="F501" s="19">
        <f>E501*$C501/12</f>
        <v>246.18062533333338</v>
      </c>
      <c r="G501" s="19">
        <f>+E501*D501/12</f>
        <v>214.56496283333334</v>
      </c>
      <c r="H501" s="18">
        <f t="shared" si="135"/>
        <v>-31.615662500000042</v>
      </c>
      <c r="I501" s="18">
        <f t="shared" si="134"/>
        <v>2954.1675040000005</v>
      </c>
      <c r="J501" s="18">
        <f t="shared" si="134"/>
        <v>2574.7795540000002</v>
      </c>
      <c r="K501" s="18">
        <f t="shared" si="136"/>
        <v>-379.38795000000027</v>
      </c>
    </row>
    <row r="502" spans="1:11" x14ac:dyDescent="0.25">
      <c r="A502" s="2" t="s">
        <v>946</v>
      </c>
      <c r="B502" s="2">
        <v>139210</v>
      </c>
      <c r="C502" s="17">
        <v>2.2200000000000001E-2</v>
      </c>
      <c r="D502" s="17">
        <v>3.49E-2</v>
      </c>
      <c r="E502" s="18">
        <v>6404630.9400000004</v>
      </c>
      <c r="F502" s="19">
        <f>E502*$C502/12</f>
        <v>11848.567239000002</v>
      </c>
      <c r="G502" s="19">
        <f>+E502*D502/12</f>
        <v>18626.801650500001</v>
      </c>
      <c r="H502" s="18">
        <f t="shared" si="135"/>
        <v>6778.2344114999996</v>
      </c>
      <c r="I502" s="18">
        <f t="shared" si="134"/>
        <v>142182.80686800001</v>
      </c>
      <c r="J502" s="18">
        <f t="shared" si="134"/>
        <v>223521.61980600003</v>
      </c>
      <c r="K502" s="18">
        <f t="shared" si="136"/>
        <v>81338.812938000017</v>
      </c>
    </row>
    <row r="503" spans="1:11" x14ac:dyDescent="0.25">
      <c r="A503" s="7" t="s">
        <v>336</v>
      </c>
      <c r="E503" s="20">
        <f>SUBTOTAL(9,E499:E502)</f>
        <v>8685741.9400000013</v>
      </c>
      <c r="F503" s="20">
        <f t="shared" ref="F503:K503" si="137">SUBTOTAL(9,F499:F502)</f>
        <v>22949.974105666668</v>
      </c>
      <c r="G503" s="20">
        <f t="shared" si="137"/>
        <v>28302.51414216667</v>
      </c>
      <c r="H503" s="20">
        <f t="shared" si="137"/>
        <v>5352.5400364999987</v>
      </c>
      <c r="I503" s="20">
        <f t="shared" si="137"/>
        <v>275399.68926800002</v>
      </c>
      <c r="J503" s="20">
        <f t="shared" si="137"/>
        <v>339630.16970600002</v>
      </c>
      <c r="K503" s="20">
        <f t="shared" si="137"/>
        <v>64230.480438000013</v>
      </c>
    </row>
    <row r="504" spans="1:11" x14ac:dyDescent="0.25">
      <c r="C504" s="17"/>
      <c r="D504" s="17"/>
      <c r="E504" s="18"/>
      <c r="F504" s="19"/>
      <c r="G504" s="19"/>
      <c r="H504" s="18"/>
      <c r="I504" s="18"/>
      <c r="J504" s="18"/>
      <c r="K504" s="18"/>
    </row>
    <row r="505" spans="1:11" x14ac:dyDescent="0.25">
      <c r="A505" s="7" t="s">
        <v>947</v>
      </c>
      <c r="C505" s="17"/>
      <c r="D505" s="17"/>
      <c r="E505" s="18"/>
      <c r="F505" s="19"/>
      <c r="G505" s="19"/>
      <c r="H505" s="18"/>
      <c r="I505" s="18"/>
      <c r="J505" s="18"/>
      <c r="K505" s="18"/>
    </row>
    <row r="506" spans="1:11" x14ac:dyDescent="0.25">
      <c r="A506" s="2" t="s">
        <v>948</v>
      </c>
      <c r="B506" s="2">
        <v>139300</v>
      </c>
      <c r="C506" s="17">
        <v>0.04</v>
      </c>
      <c r="D506" s="17">
        <v>0.04</v>
      </c>
      <c r="E506" s="18">
        <v>723738.17999999993</v>
      </c>
      <c r="F506" s="19">
        <f>E506*C506/12</f>
        <v>2412.4605999999999</v>
      </c>
      <c r="G506" s="19">
        <f>+E506*D506/12</f>
        <v>2412.4605999999999</v>
      </c>
      <c r="H506" s="18">
        <f>+G506-F506</f>
        <v>0</v>
      </c>
      <c r="I506" s="18">
        <f>+F506*12</f>
        <v>28949.527199999997</v>
      </c>
      <c r="J506" s="18">
        <f>+G506*12</f>
        <v>28949.527199999997</v>
      </c>
      <c r="K506" s="18">
        <f>+J506-I506</f>
        <v>0</v>
      </c>
    </row>
    <row r="507" spans="1:11" x14ac:dyDescent="0.25">
      <c r="A507" s="2" t="s">
        <v>949</v>
      </c>
      <c r="B507" s="2">
        <v>139300</v>
      </c>
      <c r="C507" s="17">
        <v>0.04</v>
      </c>
      <c r="D507" s="17">
        <v>0.04</v>
      </c>
      <c r="E507" s="18">
        <v>0</v>
      </c>
      <c r="F507" s="19">
        <f>E507*C507/12</f>
        <v>0</v>
      </c>
      <c r="G507" s="19">
        <f>+E507*D507/12</f>
        <v>0</v>
      </c>
      <c r="H507" s="18">
        <f>+G507-F507</f>
        <v>0</v>
      </c>
      <c r="I507" s="18">
        <f>+F507*12</f>
        <v>0</v>
      </c>
      <c r="J507" s="18">
        <f>+G507*12</f>
        <v>0</v>
      </c>
      <c r="K507" s="18">
        <f>+J507-I507</f>
        <v>0</v>
      </c>
    </row>
    <row r="508" spans="1:11" x14ac:dyDescent="0.25">
      <c r="A508" s="7" t="s">
        <v>950</v>
      </c>
      <c r="C508" s="17"/>
      <c r="D508" s="17"/>
      <c r="E508" s="20">
        <f>SUBTOTAL(9,E506:E507)</f>
        <v>723738.17999999993</v>
      </c>
      <c r="F508" s="20">
        <f t="shared" ref="F508:K508" si="138">SUBTOTAL(9,F506:F507)</f>
        <v>2412.4605999999999</v>
      </c>
      <c r="G508" s="20">
        <f t="shared" si="138"/>
        <v>2412.4605999999999</v>
      </c>
      <c r="H508" s="20">
        <f t="shared" si="138"/>
        <v>0</v>
      </c>
      <c r="I508" s="20">
        <f t="shared" si="138"/>
        <v>28949.527199999997</v>
      </c>
      <c r="J508" s="20">
        <f t="shared" si="138"/>
        <v>28949.527199999997</v>
      </c>
      <c r="K508" s="20">
        <f t="shared" si="138"/>
        <v>0</v>
      </c>
    </row>
    <row r="509" spans="1:11" x14ac:dyDescent="0.25">
      <c r="C509" s="17"/>
      <c r="D509" s="17"/>
      <c r="E509" s="18"/>
      <c r="F509" s="19"/>
      <c r="G509" s="19"/>
      <c r="H509" s="18"/>
      <c r="I509" s="18"/>
      <c r="J509" s="18"/>
      <c r="K509" s="18"/>
    </row>
    <row r="510" spans="1:11" x14ac:dyDescent="0.25">
      <c r="A510" s="7" t="s">
        <v>337</v>
      </c>
      <c r="C510" s="17"/>
      <c r="D510" s="17"/>
      <c r="E510" s="18"/>
      <c r="F510" s="19"/>
      <c r="G510" s="19"/>
      <c r="H510" s="18"/>
      <c r="I510" s="18"/>
      <c r="J510" s="18"/>
      <c r="K510" s="18"/>
    </row>
    <row r="511" spans="1:11" x14ac:dyDescent="0.25">
      <c r="A511" s="2" t="s">
        <v>951</v>
      </c>
      <c r="B511" s="2">
        <v>139400</v>
      </c>
      <c r="C511" s="17">
        <v>0.04</v>
      </c>
      <c r="D511" s="17">
        <v>0.04</v>
      </c>
      <c r="E511" s="18">
        <v>17157116.52</v>
      </c>
      <c r="F511" s="19">
        <f>E511*C511/12</f>
        <v>57190.388399999996</v>
      </c>
      <c r="G511" s="19">
        <f>+E511*D511/12</f>
        <v>57190.388399999996</v>
      </c>
      <c r="H511" s="18">
        <f>+G511-F511</f>
        <v>0</v>
      </c>
      <c r="I511" s="18">
        <f>+F511*12</f>
        <v>686284.66079999995</v>
      </c>
      <c r="J511" s="18">
        <f>+G511*12</f>
        <v>686284.66079999995</v>
      </c>
      <c r="K511" s="18">
        <f>+J511-I511</f>
        <v>0</v>
      </c>
    </row>
    <row r="512" spans="1:11" x14ac:dyDescent="0.25">
      <c r="A512" s="2" t="s">
        <v>952</v>
      </c>
      <c r="B512" s="2">
        <v>139400</v>
      </c>
      <c r="C512" s="17">
        <v>0.04</v>
      </c>
      <c r="D512" s="17">
        <v>0.04</v>
      </c>
      <c r="E512" s="18">
        <v>636387.21000000008</v>
      </c>
      <c r="F512" s="19">
        <f>E512*C512/12</f>
        <v>2121.2907</v>
      </c>
      <c r="G512" s="19">
        <f>+E512*D512/12</f>
        <v>2121.2907</v>
      </c>
      <c r="H512" s="18">
        <f>+G512-F512</f>
        <v>0</v>
      </c>
      <c r="I512" s="18">
        <f>+F512*12</f>
        <v>25455.488400000002</v>
      </c>
      <c r="J512" s="18">
        <f>+G512*12</f>
        <v>25455.488400000002</v>
      </c>
      <c r="K512" s="18">
        <f>+J512-I512</f>
        <v>0</v>
      </c>
    </row>
    <row r="513" spans="1:11" x14ac:dyDescent="0.25">
      <c r="A513" s="7" t="s">
        <v>339</v>
      </c>
      <c r="C513" s="17"/>
      <c r="D513" s="17"/>
      <c r="E513" s="20">
        <f>SUBTOTAL(9,E511:E512)</f>
        <v>17793503.73</v>
      </c>
      <c r="F513" s="20">
        <f t="shared" ref="F513:K513" si="139">SUBTOTAL(9,F511:F512)</f>
        <v>59311.679099999994</v>
      </c>
      <c r="G513" s="20">
        <f t="shared" si="139"/>
        <v>59311.679099999994</v>
      </c>
      <c r="H513" s="20">
        <f t="shared" si="139"/>
        <v>0</v>
      </c>
      <c r="I513" s="20">
        <f t="shared" si="139"/>
        <v>711740.14919999999</v>
      </c>
      <c r="J513" s="20">
        <f t="shared" si="139"/>
        <v>711740.14919999999</v>
      </c>
      <c r="K513" s="20">
        <f t="shared" si="139"/>
        <v>0</v>
      </c>
    </row>
    <row r="514" spans="1:11" x14ac:dyDescent="0.25">
      <c r="C514" s="17"/>
      <c r="D514" s="17"/>
      <c r="E514" s="18"/>
      <c r="F514" s="19"/>
      <c r="G514" s="19"/>
      <c r="H514" s="18"/>
      <c r="I514" s="18"/>
      <c r="J514" s="18"/>
      <c r="K514" s="18"/>
    </row>
    <row r="515" spans="1:11" x14ac:dyDescent="0.25">
      <c r="A515" s="7" t="s">
        <v>340</v>
      </c>
      <c r="C515" s="17"/>
      <c r="D515" s="17"/>
      <c r="E515" s="18"/>
      <c r="F515" s="19"/>
      <c r="G515" s="19"/>
      <c r="H515" s="18"/>
      <c r="I515" s="18"/>
      <c r="J515" s="18"/>
      <c r="K515" s="18"/>
    </row>
    <row r="516" spans="1:11" x14ac:dyDescent="0.25">
      <c r="A516" s="2" t="s">
        <v>953</v>
      </c>
      <c r="B516" s="2">
        <v>139600</v>
      </c>
      <c r="C516" s="17">
        <v>0</v>
      </c>
      <c r="D516" s="17">
        <v>0</v>
      </c>
      <c r="E516" s="18">
        <v>0</v>
      </c>
      <c r="F516" s="19">
        <f>E516*C516/12</f>
        <v>0</v>
      </c>
      <c r="G516" s="19">
        <f>+E516*D516/12</f>
        <v>0</v>
      </c>
      <c r="H516" s="18">
        <f>+G516-F516</f>
        <v>0</v>
      </c>
      <c r="I516" s="18">
        <f t="shared" ref="I516:J520" si="140">+F516*12</f>
        <v>0</v>
      </c>
      <c r="J516" s="18">
        <f t="shared" si="140"/>
        <v>0</v>
      </c>
      <c r="K516" s="18">
        <f>+J516-I516</f>
        <v>0</v>
      </c>
    </row>
    <row r="517" spans="1:11" x14ac:dyDescent="0.25">
      <c r="A517" s="2" t="s">
        <v>954</v>
      </c>
      <c r="B517" s="2">
        <v>139600</v>
      </c>
      <c r="C517" s="17">
        <v>0</v>
      </c>
      <c r="D517" s="17">
        <v>0</v>
      </c>
      <c r="E517" s="18">
        <v>0</v>
      </c>
      <c r="F517" s="19">
        <f>E517*C517/12</f>
        <v>0</v>
      </c>
      <c r="G517" s="19">
        <f>+E517*D517/12</f>
        <v>0</v>
      </c>
      <c r="H517" s="18">
        <f>+G517-F517</f>
        <v>0</v>
      </c>
      <c r="I517" s="18">
        <f t="shared" si="140"/>
        <v>0</v>
      </c>
      <c r="J517" s="18">
        <f t="shared" si="140"/>
        <v>0</v>
      </c>
      <c r="K517" s="18">
        <f>+J517-I517</f>
        <v>0</v>
      </c>
    </row>
    <row r="518" spans="1:11" x14ac:dyDescent="0.25">
      <c r="A518" s="2" t="s">
        <v>955</v>
      </c>
      <c r="B518" s="2">
        <v>139610</v>
      </c>
      <c r="C518" s="17">
        <v>4.1099999999999998E-2</v>
      </c>
      <c r="D518" s="17">
        <v>2.7799999999999998E-2</v>
      </c>
      <c r="E518" s="18">
        <v>6525481.2299999995</v>
      </c>
      <c r="F518" s="19">
        <f>E518*$C518/12</f>
        <v>22349.773212749995</v>
      </c>
      <c r="G518" s="19">
        <f>+E518*D518/12</f>
        <v>15117.3648495</v>
      </c>
      <c r="H518" s="18">
        <f>+G518-F518</f>
        <v>-7232.4083632499951</v>
      </c>
      <c r="I518" s="18">
        <f t="shared" si="140"/>
        <v>268197.27855299995</v>
      </c>
      <c r="J518" s="18">
        <f t="shared" si="140"/>
        <v>181408.37819399999</v>
      </c>
      <c r="K518" s="18">
        <f>+J518-I518</f>
        <v>-86788.900358999963</v>
      </c>
    </row>
    <row r="519" spans="1:11" x14ac:dyDescent="0.25">
      <c r="A519" s="2" t="s">
        <v>956</v>
      </c>
      <c r="B519" s="2">
        <v>139610</v>
      </c>
      <c r="C519" s="17">
        <v>4.1099999999999998E-2</v>
      </c>
      <c r="D519" s="17">
        <v>2.7799999999999998E-2</v>
      </c>
      <c r="E519" s="18">
        <v>765321.17</v>
      </c>
      <c r="F519" s="19">
        <f>E519*$C519/12</f>
        <v>2621.2250072500001</v>
      </c>
      <c r="G519" s="19">
        <f>+E519*D519/12</f>
        <v>1772.9940438333333</v>
      </c>
      <c r="H519" s="18">
        <f>+G519-F519</f>
        <v>-848.23096341666678</v>
      </c>
      <c r="I519" s="18">
        <f t="shared" si="140"/>
        <v>31454.700087000001</v>
      </c>
      <c r="J519" s="18">
        <f t="shared" si="140"/>
        <v>21275.928526</v>
      </c>
      <c r="K519" s="18">
        <f>+J519-I519</f>
        <v>-10178.771561000001</v>
      </c>
    </row>
    <row r="520" spans="1:11" x14ac:dyDescent="0.25">
      <c r="A520" s="2" t="s">
        <v>957</v>
      </c>
      <c r="B520" s="2">
        <v>139620</v>
      </c>
      <c r="C520" s="17">
        <v>3.2600000000000004E-2</v>
      </c>
      <c r="D520" s="17">
        <v>2.46E-2</v>
      </c>
      <c r="E520" s="18">
        <v>1245206.3999999999</v>
      </c>
      <c r="F520" s="19">
        <f>E520*C520/12</f>
        <v>3382.8107199999999</v>
      </c>
      <c r="G520" s="19">
        <f>+E520*D520/12</f>
        <v>2552.6731199999999</v>
      </c>
      <c r="H520" s="18">
        <f>+G520-F520</f>
        <v>-830.13760000000002</v>
      </c>
      <c r="I520" s="18">
        <f t="shared" si="140"/>
        <v>40593.728640000001</v>
      </c>
      <c r="J520" s="18">
        <f t="shared" si="140"/>
        <v>30632.077440000001</v>
      </c>
      <c r="K520" s="18">
        <f>+J520-I520</f>
        <v>-9961.6512000000002</v>
      </c>
    </row>
    <row r="521" spans="1:11" x14ac:dyDescent="0.25">
      <c r="A521" s="7" t="s">
        <v>343</v>
      </c>
      <c r="C521" s="17"/>
      <c r="D521" s="17"/>
      <c r="E521" s="20">
        <f>SUBTOTAL(9,E516:E520)</f>
        <v>8536008.7999999989</v>
      </c>
      <c r="F521" s="20">
        <f t="shared" ref="F521:K521" si="141">SUBTOTAL(9,F516:F520)</f>
        <v>28353.808939999995</v>
      </c>
      <c r="G521" s="20">
        <f t="shared" si="141"/>
        <v>19443.032013333333</v>
      </c>
      <c r="H521" s="20">
        <f t="shared" si="141"/>
        <v>-8910.7769266666619</v>
      </c>
      <c r="I521" s="20">
        <f t="shared" si="141"/>
        <v>340245.70727999992</v>
      </c>
      <c r="J521" s="20">
        <f t="shared" si="141"/>
        <v>233316.38415999999</v>
      </c>
      <c r="K521" s="20">
        <f t="shared" si="141"/>
        <v>-106929.32311999996</v>
      </c>
    </row>
    <row r="522" spans="1:11" x14ac:dyDescent="0.25">
      <c r="C522" s="17"/>
      <c r="D522" s="17"/>
      <c r="E522" s="18"/>
      <c r="F522" s="19"/>
      <c r="G522" s="19"/>
      <c r="H522" s="18"/>
      <c r="I522" s="18"/>
      <c r="J522" s="18"/>
      <c r="K522" s="18"/>
    </row>
    <row r="523" spans="1:11" x14ac:dyDescent="0.25">
      <c r="A523" s="7" t="s">
        <v>344</v>
      </c>
      <c r="C523" s="17"/>
      <c r="D523" s="17"/>
      <c r="E523" s="18"/>
      <c r="F523" s="19"/>
      <c r="G523" s="19"/>
      <c r="H523" s="18"/>
      <c r="I523" s="18"/>
      <c r="J523" s="18"/>
      <c r="K523" s="18"/>
    </row>
    <row r="524" spans="1:11" x14ac:dyDescent="0.25">
      <c r="A524" s="2" t="s">
        <v>958</v>
      </c>
      <c r="B524" s="2">
        <v>139700</v>
      </c>
      <c r="C524" s="17">
        <v>0.04</v>
      </c>
      <c r="D524" s="17">
        <v>0.04</v>
      </c>
      <c r="E524" s="18">
        <v>40756152.600000001</v>
      </c>
      <c r="F524" s="19">
        <f t="shared" ref="F524:F529" si="142">E524*C524/12</f>
        <v>135853.842</v>
      </c>
      <c r="G524" s="19">
        <f t="shared" ref="G524:G529" si="143">+E524*D524/12</f>
        <v>135853.842</v>
      </c>
      <c r="H524" s="18">
        <f t="shared" ref="H524:H529" si="144">+G524-F524</f>
        <v>0</v>
      </c>
      <c r="I524" s="18">
        <f t="shared" ref="I524:J529" si="145">+F524*12</f>
        <v>1630246.1040000001</v>
      </c>
      <c r="J524" s="18">
        <f t="shared" si="145"/>
        <v>1630246.1040000001</v>
      </c>
      <c r="K524" s="18">
        <f t="shared" ref="K524:K529" si="146">+J524-I524</f>
        <v>0</v>
      </c>
    </row>
    <row r="525" spans="1:11" x14ac:dyDescent="0.25">
      <c r="A525" s="2" t="s">
        <v>959</v>
      </c>
      <c r="B525" s="2">
        <v>139700</v>
      </c>
      <c r="C525" s="17">
        <v>0.04</v>
      </c>
      <c r="D525" s="17">
        <v>0.04</v>
      </c>
      <c r="E525" s="18">
        <v>1218500.9200000002</v>
      </c>
      <c r="F525" s="19">
        <f t="shared" si="142"/>
        <v>4061.6697333333341</v>
      </c>
      <c r="G525" s="19">
        <f t="shared" si="143"/>
        <v>4061.6697333333341</v>
      </c>
      <c r="H525" s="18">
        <f t="shared" si="144"/>
        <v>0</v>
      </c>
      <c r="I525" s="18">
        <f t="shared" si="145"/>
        <v>48740.036800000009</v>
      </c>
      <c r="J525" s="18">
        <f t="shared" si="145"/>
        <v>48740.036800000009</v>
      </c>
      <c r="K525" s="18">
        <f t="shared" si="146"/>
        <v>0</v>
      </c>
    </row>
    <row r="526" spans="1:11" x14ac:dyDescent="0.25">
      <c r="A526" s="2" t="s">
        <v>960</v>
      </c>
      <c r="B526" s="2">
        <v>139710</v>
      </c>
      <c r="C526" s="17">
        <v>0.1</v>
      </c>
      <c r="D526" s="17">
        <v>0.1</v>
      </c>
      <c r="E526" s="18">
        <v>28470492.960000001</v>
      </c>
      <c r="F526" s="19">
        <f t="shared" si="142"/>
        <v>237254.10800000001</v>
      </c>
      <c r="G526" s="19">
        <f t="shared" si="143"/>
        <v>237254.10800000001</v>
      </c>
      <c r="H526" s="18">
        <f t="shared" si="144"/>
        <v>0</v>
      </c>
      <c r="I526" s="18">
        <f t="shared" si="145"/>
        <v>2847049.2960000001</v>
      </c>
      <c r="J526" s="18">
        <f t="shared" si="145"/>
        <v>2847049.2960000001</v>
      </c>
      <c r="K526" s="18">
        <f t="shared" si="146"/>
        <v>0</v>
      </c>
    </row>
    <row r="527" spans="1:11" x14ac:dyDescent="0.25">
      <c r="A527" s="2" t="s">
        <v>961</v>
      </c>
      <c r="B527" s="2">
        <v>139710</v>
      </c>
      <c r="C527" s="17">
        <v>0.1</v>
      </c>
      <c r="D527" s="17">
        <v>0.1</v>
      </c>
      <c r="E527" s="18">
        <v>283246.65000000002</v>
      </c>
      <c r="F527" s="19">
        <f t="shared" si="142"/>
        <v>2360.3887500000005</v>
      </c>
      <c r="G527" s="19">
        <f t="shared" si="143"/>
        <v>2360.3887500000005</v>
      </c>
      <c r="H527" s="18">
        <f t="shared" si="144"/>
        <v>0</v>
      </c>
      <c r="I527" s="18">
        <f t="shared" si="145"/>
        <v>28324.665000000008</v>
      </c>
      <c r="J527" s="18">
        <f t="shared" si="145"/>
        <v>28324.665000000008</v>
      </c>
      <c r="K527" s="18">
        <f t="shared" si="146"/>
        <v>0</v>
      </c>
    </row>
    <row r="528" spans="1:11" x14ac:dyDescent="0.25">
      <c r="A528" s="2" t="s">
        <v>962</v>
      </c>
      <c r="B528" s="2">
        <v>139720</v>
      </c>
      <c r="C528" s="17">
        <v>0</v>
      </c>
      <c r="D528" s="17">
        <v>0</v>
      </c>
      <c r="E528" s="18">
        <v>7610636.3700000001</v>
      </c>
      <c r="F528" s="19">
        <f t="shared" si="142"/>
        <v>0</v>
      </c>
      <c r="G528" s="19">
        <f t="shared" si="143"/>
        <v>0</v>
      </c>
      <c r="H528" s="18">
        <f t="shared" si="144"/>
        <v>0</v>
      </c>
      <c r="I528" s="18">
        <f t="shared" si="145"/>
        <v>0</v>
      </c>
      <c r="J528" s="18">
        <f t="shared" si="145"/>
        <v>0</v>
      </c>
      <c r="K528" s="18">
        <f t="shared" si="146"/>
        <v>0</v>
      </c>
    </row>
    <row r="529" spans="1:11" x14ac:dyDescent="0.25">
      <c r="A529" s="2" t="s">
        <v>963</v>
      </c>
      <c r="B529" s="2">
        <v>139730</v>
      </c>
      <c r="C529" s="17">
        <v>0</v>
      </c>
      <c r="D529" s="17">
        <v>0</v>
      </c>
      <c r="E529" s="18">
        <v>0</v>
      </c>
      <c r="F529" s="19">
        <f t="shared" si="142"/>
        <v>0</v>
      </c>
      <c r="G529" s="19">
        <f t="shared" si="143"/>
        <v>0</v>
      </c>
      <c r="H529" s="18">
        <f t="shared" si="144"/>
        <v>0</v>
      </c>
      <c r="I529" s="18">
        <f t="shared" si="145"/>
        <v>0</v>
      </c>
      <c r="J529" s="18">
        <f t="shared" si="145"/>
        <v>0</v>
      </c>
      <c r="K529" s="18">
        <f t="shared" si="146"/>
        <v>0</v>
      </c>
    </row>
    <row r="530" spans="1:11" x14ac:dyDescent="0.25">
      <c r="A530" s="7" t="s">
        <v>346</v>
      </c>
      <c r="C530" s="17"/>
      <c r="D530" s="17"/>
      <c r="E530" s="20">
        <f>SUBTOTAL(9,E524:E529)</f>
        <v>78339029.500000015</v>
      </c>
      <c r="F530" s="20">
        <f t="shared" ref="F530:K530" si="147">SUBTOTAL(9,F524:F529)</f>
        <v>379530.00848333334</v>
      </c>
      <c r="G530" s="20">
        <f t="shared" si="147"/>
        <v>379530.00848333334</v>
      </c>
      <c r="H530" s="20">
        <f t="shared" si="147"/>
        <v>0</v>
      </c>
      <c r="I530" s="20">
        <f t="shared" si="147"/>
        <v>4554360.1018000003</v>
      </c>
      <c r="J530" s="20">
        <f t="shared" si="147"/>
        <v>4554360.1018000003</v>
      </c>
      <c r="K530" s="20">
        <f t="shared" si="147"/>
        <v>0</v>
      </c>
    </row>
    <row r="531" spans="1:11" x14ac:dyDescent="0.25">
      <c r="C531" s="17"/>
      <c r="D531" s="17"/>
      <c r="E531" s="18"/>
      <c r="F531" s="19"/>
      <c r="G531" s="19"/>
      <c r="H531" s="18"/>
      <c r="I531" s="18"/>
      <c r="J531" s="18"/>
      <c r="K531" s="18"/>
    </row>
    <row r="532" spans="1:11" x14ac:dyDescent="0.25">
      <c r="A532" s="7" t="s">
        <v>964</v>
      </c>
      <c r="C532" s="17"/>
      <c r="D532" s="17"/>
      <c r="E532" s="18"/>
      <c r="F532" s="19"/>
      <c r="G532" s="19"/>
      <c r="H532" s="18"/>
      <c r="I532" s="18"/>
      <c r="J532" s="18"/>
      <c r="K532" s="18"/>
    </row>
    <row r="533" spans="1:11" x14ac:dyDescent="0.25">
      <c r="A533" s="2" t="s">
        <v>965</v>
      </c>
      <c r="B533" s="2">
        <v>139800</v>
      </c>
      <c r="C533" s="17">
        <v>6.6699999999999995E-2</v>
      </c>
      <c r="D533" s="17">
        <v>6.6699999999999995E-2</v>
      </c>
      <c r="E533" s="23">
        <v>104132.07</v>
      </c>
      <c r="F533" s="19">
        <f>E533*C533/12</f>
        <v>578.80075575000001</v>
      </c>
      <c r="G533" s="19">
        <f>+E533*D533/12</f>
        <v>578.80075575000001</v>
      </c>
      <c r="H533" s="23">
        <f>+G533-F533</f>
        <v>0</v>
      </c>
      <c r="I533" s="23">
        <f>+F533*12</f>
        <v>6945.6090690000001</v>
      </c>
      <c r="J533" s="23">
        <f>+G533*12</f>
        <v>6945.6090690000001</v>
      </c>
      <c r="K533" s="23">
        <f>+J533-I533</f>
        <v>0</v>
      </c>
    </row>
    <row r="534" spans="1:11" x14ac:dyDescent="0.25">
      <c r="A534" s="7" t="s">
        <v>966</v>
      </c>
      <c r="C534" s="17"/>
      <c r="D534" s="17"/>
      <c r="E534" s="20">
        <f>SUBTOTAL(9,E533)</f>
        <v>104132.07</v>
      </c>
      <c r="F534" s="20">
        <f t="shared" ref="F534:K534" si="148">SUBTOTAL(9,F533)</f>
        <v>578.80075575000001</v>
      </c>
      <c r="G534" s="20">
        <f t="shared" si="148"/>
        <v>578.80075575000001</v>
      </c>
      <c r="H534" s="20">
        <f t="shared" si="148"/>
        <v>0</v>
      </c>
      <c r="I534" s="20">
        <f t="shared" si="148"/>
        <v>6945.6090690000001</v>
      </c>
      <c r="J534" s="20">
        <f t="shared" si="148"/>
        <v>6945.6090690000001</v>
      </c>
      <c r="K534" s="20">
        <f t="shared" si="148"/>
        <v>0</v>
      </c>
    </row>
    <row r="535" spans="1:11" x14ac:dyDescent="0.25">
      <c r="C535" s="17"/>
      <c r="D535" s="17"/>
      <c r="E535" s="23"/>
      <c r="F535" s="23"/>
      <c r="G535" s="23"/>
      <c r="H535" s="23"/>
      <c r="I535" s="23"/>
      <c r="J535" s="23"/>
      <c r="K535" s="23"/>
    </row>
    <row r="536" spans="1:11" x14ac:dyDescent="0.25">
      <c r="A536" s="7" t="s">
        <v>967</v>
      </c>
      <c r="C536" s="17"/>
      <c r="D536" s="17"/>
      <c r="E536" s="22">
        <f t="shared" ref="E536:K536" si="149">SUBTOTAL(9,E465:E534)</f>
        <v>270388657.46000004</v>
      </c>
      <c r="F536" s="22">
        <f t="shared" si="149"/>
        <v>1287991.8928340832</v>
      </c>
      <c r="G536" s="22">
        <f t="shared" si="149"/>
        <v>1284433.6559439166</v>
      </c>
      <c r="H536" s="22">
        <f t="shared" si="149"/>
        <v>-3558.2368901666632</v>
      </c>
      <c r="I536" s="22">
        <f t="shared" si="149"/>
        <v>15455902.714009002</v>
      </c>
      <c r="J536" s="22">
        <f t="shared" si="149"/>
        <v>15413203.871327003</v>
      </c>
      <c r="K536" s="22">
        <f t="shared" si="149"/>
        <v>-42698.842681999951</v>
      </c>
    </row>
    <row r="537" spans="1:11" x14ac:dyDescent="0.25">
      <c r="C537" s="17"/>
      <c r="D537" s="17"/>
      <c r="E537" s="18"/>
      <c r="F537" s="19"/>
      <c r="G537" s="19"/>
      <c r="H537" s="18"/>
      <c r="I537" s="18"/>
      <c r="J537" s="18"/>
      <c r="K537" s="18"/>
    </row>
    <row r="538" spans="1:11" x14ac:dyDescent="0.25">
      <c r="C538" s="17"/>
      <c r="D538" s="17"/>
      <c r="E538" s="18"/>
      <c r="F538" s="19"/>
      <c r="G538" s="19"/>
      <c r="H538" s="18"/>
      <c r="I538" s="18"/>
      <c r="J538" s="18"/>
      <c r="K538" s="18"/>
    </row>
    <row r="539" spans="1:11" x14ac:dyDescent="0.25">
      <c r="A539" s="7" t="s">
        <v>348</v>
      </c>
      <c r="C539" s="17"/>
      <c r="D539" s="17"/>
      <c r="E539" s="25">
        <f>SUBTOTAL(9,E7:E536)</f>
        <v>11597368265.390003</v>
      </c>
      <c r="F539" s="25">
        <f t="shared" ref="F539:K539" si="150">SUBTOTAL(9,F7:F536)</f>
        <v>34065546.430093847</v>
      </c>
      <c r="G539" s="25">
        <f t="shared" si="150"/>
        <v>34227249.620208241</v>
      </c>
      <c r="H539" s="25">
        <f t="shared" si="150"/>
        <v>161703.19011441577</v>
      </c>
      <c r="I539" s="25">
        <f t="shared" si="150"/>
        <v>408786557.1611262</v>
      </c>
      <c r="J539" s="25">
        <f t="shared" si="150"/>
        <v>410726995.44249892</v>
      </c>
      <c r="K539" s="25">
        <f t="shared" si="150"/>
        <v>1940438.2813729893</v>
      </c>
    </row>
    <row r="540" spans="1:11" x14ac:dyDescent="0.25">
      <c r="C540" s="17"/>
      <c r="D540" s="17"/>
      <c r="E540" s="18"/>
      <c r="F540" s="19"/>
      <c r="G540" s="19"/>
      <c r="H540" s="18"/>
      <c r="I540" s="18"/>
      <c r="J540" s="18"/>
      <c r="K540" s="18"/>
    </row>
    <row r="541" spans="1:11" x14ac:dyDescent="0.25">
      <c r="C541" s="17"/>
      <c r="D541" s="17"/>
      <c r="E541" s="18"/>
      <c r="F541" s="19"/>
      <c r="G541" s="19"/>
      <c r="H541" s="18"/>
      <c r="I541" s="18"/>
      <c r="J541" s="18"/>
      <c r="K541" s="18"/>
    </row>
    <row r="542" spans="1:11" x14ac:dyDescent="0.25">
      <c r="A542" s="7" t="s">
        <v>349</v>
      </c>
      <c r="C542" s="17"/>
      <c r="D542" s="17"/>
      <c r="E542" s="18"/>
      <c r="F542" s="19"/>
      <c r="G542" s="19"/>
      <c r="H542" s="18"/>
      <c r="I542" s="18"/>
      <c r="J542" s="18"/>
      <c r="K542" s="18"/>
    </row>
    <row r="543" spans="1:11" x14ac:dyDescent="0.25">
      <c r="A543" s="2" t="s">
        <v>968</v>
      </c>
      <c r="B543" s="2">
        <v>1315101</v>
      </c>
      <c r="C543" s="17">
        <v>0.25</v>
      </c>
      <c r="D543" s="17">
        <v>0.25</v>
      </c>
      <c r="E543" s="18">
        <v>0</v>
      </c>
      <c r="F543" s="19">
        <f t="shared" ref="F543:F606" si="151">E543*C543/12</f>
        <v>0</v>
      </c>
      <c r="G543" s="19">
        <f t="shared" ref="G543:G606" si="152">+E543*D543/12</f>
        <v>0</v>
      </c>
      <c r="H543" s="18">
        <f t="shared" ref="H543:H606" si="153">+G543-F543</f>
        <v>0</v>
      </c>
      <c r="I543" s="18">
        <f t="shared" ref="I543:J574" si="154">+F543*12</f>
        <v>0</v>
      </c>
      <c r="J543" s="18">
        <f t="shared" si="154"/>
        <v>0</v>
      </c>
      <c r="K543" s="18">
        <f t="shared" ref="K543:K606" si="155">+J543-I543</f>
        <v>0</v>
      </c>
    </row>
    <row r="544" spans="1:11" x14ac:dyDescent="0.25">
      <c r="A544" s="2" t="s">
        <v>969</v>
      </c>
      <c r="B544" s="2">
        <v>13151</v>
      </c>
      <c r="C544" s="17">
        <v>0.2</v>
      </c>
      <c r="D544" s="17">
        <v>0.2</v>
      </c>
      <c r="E544" s="18">
        <v>0</v>
      </c>
      <c r="F544" s="19">
        <f t="shared" si="151"/>
        <v>0</v>
      </c>
      <c r="G544" s="19">
        <f t="shared" si="152"/>
        <v>0</v>
      </c>
      <c r="H544" s="18">
        <f t="shared" si="153"/>
        <v>0</v>
      </c>
      <c r="I544" s="18">
        <f t="shared" si="154"/>
        <v>0</v>
      </c>
      <c r="J544" s="18">
        <f t="shared" si="154"/>
        <v>0</v>
      </c>
      <c r="K544" s="18">
        <f t="shared" si="155"/>
        <v>0</v>
      </c>
    </row>
    <row r="545" spans="1:11" x14ac:dyDescent="0.25">
      <c r="A545" s="2" t="s">
        <v>970</v>
      </c>
      <c r="B545" s="2">
        <v>1315201</v>
      </c>
      <c r="C545" s="17">
        <v>0.19439999999999999</v>
      </c>
      <c r="D545" s="17">
        <v>0.19439999999999999</v>
      </c>
      <c r="E545" s="18">
        <v>0</v>
      </c>
      <c r="F545" s="19">
        <f t="shared" si="151"/>
        <v>0</v>
      </c>
      <c r="G545" s="19">
        <f t="shared" si="152"/>
        <v>0</v>
      </c>
      <c r="H545" s="18">
        <f t="shared" si="153"/>
        <v>0</v>
      </c>
      <c r="I545" s="18">
        <f t="shared" si="154"/>
        <v>0</v>
      </c>
      <c r="J545" s="18">
        <f t="shared" si="154"/>
        <v>0</v>
      </c>
      <c r="K545" s="18">
        <f t="shared" si="155"/>
        <v>0</v>
      </c>
    </row>
    <row r="546" spans="1:11" x14ac:dyDescent="0.25">
      <c r="A546" s="2" t="s">
        <v>971</v>
      </c>
      <c r="B546" s="2">
        <v>1315202</v>
      </c>
      <c r="C546" s="17">
        <v>0.20269999999999999</v>
      </c>
      <c r="D546" s="17">
        <v>0.20269999999999999</v>
      </c>
      <c r="E546" s="18">
        <v>0</v>
      </c>
      <c r="F546" s="19">
        <f t="shared" si="151"/>
        <v>0</v>
      </c>
      <c r="G546" s="19">
        <f t="shared" si="152"/>
        <v>0</v>
      </c>
      <c r="H546" s="18">
        <f t="shared" si="153"/>
        <v>0</v>
      </c>
      <c r="I546" s="18">
        <f t="shared" si="154"/>
        <v>0</v>
      </c>
      <c r="J546" s="18">
        <f t="shared" si="154"/>
        <v>0</v>
      </c>
      <c r="K546" s="18">
        <f t="shared" si="155"/>
        <v>0</v>
      </c>
    </row>
    <row r="547" spans="1:11" x14ac:dyDescent="0.25">
      <c r="A547" s="2" t="s">
        <v>972</v>
      </c>
      <c r="B547" s="2">
        <v>13152</v>
      </c>
      <c r="C547" s="17">
        <v>9.2899999999999996E-2</v>
      </c>
      <c r="D547" s="17">
        <v>9.2899999999999996E-2</v>
      </c>
      <c r="E547" s="18">
        <v>0</v>
      </c>
      <c r="F547" s="19">
        <f t="shared" si="151"/>
        <v>0</v>
      </c>
      <c r="G547" s="19">
        <f t="shared" si="152"/>
        <v>0</v>
      </c>
      <c r="H547" s="18">
        <f t="shared" si="153"/>
        <v>0</v>
      </c>
      <c r="I547" s="18">
        <f t="shared" si="154"/>
        <v>0</v>
      </c>
      <c r="J547" s="18">
        <f t="shared" si="154"/>
        <v>0</v>
      </c>
      <c r="K547" s="18">
        <f t="shared" si="155"/>
        <v>0</v>
      </c>
    </row>
    <row r="548" spans="1:11" x14ac:dyDescent="0.25">
      <c r="A548" s="2" t="s">
        <v>973</v>
      </c>
      <c r="B548" s="2">
        <v>1315301</v>
      </c>
      <c r="C548" s="17">
        <v>0.1</v>
      </c>
      <c r="D548" s="17">
        <v>0.1</v>
      </c>
      <c r="E548" s="18">
        <v>0</v>
      </c>
      <c r="F548" s="19">
        <f t="shared" si="151"/>
        <v>0</v>
      </c>
      <c r="G548" s="19">
        <f t="shared" si="152"/>
        <v>0</v>
      </c>
      <c r="H548" s="18">
        <f t="shared" si="153"/>
        <v>0</v>
      </c>
      <c r="I548" s="18">
        <f t="shared" si="154"/>
        <v>0</v>
      </c>
      <c r="J548" s="18">
        <f t="shared" si="154"/>
        <v>0</v>
      </c>
      <c r="K548" s="18">
        <f t="shared" si="155"/>
        <v>0</v>
      </c>
    </row>
    <row r="549" spans="1:11" x14ac:dyDescent="0.25">
      <c r="A549" s="2" t="s">
        <v>974</v>
      </c>
      <c r="B549" s="2">
        <v>13153</v>
      </c>
      <c r="C549" s="17">
        <v>0.04</v>
      </c>
      <c r="D549" s="17">
        <v>0.04</v>
      </c>
      <c r="E549" s="18">
        <v>0</v>
      </c>
      <c r="F549" s="19">
        <f t="shared" si="151"/>
        <v>0</v>
      </c>
      <c r="G549" s="19">
        <f t="shared" si="152"/>
        <v>0</v>
      </c>
      <c r="H549" s="18">
        <f t="shared" si="153"/>
        <v>0</v>
      </c>
      <c r="I549" s="18">
        <f t="shared" si="154"/>
        <v>0</v>
      </c>
      <c r="J549" s="18">
        <f t="shared" si="154"/>
        <v>0</v>
      </c>
      <c r="K549" s="18">
        <f t="shared" si="155"/>
        <v>0</v>
      </c>
    </row>
    <row r="550" spans="1:11" x14ac:dyDescent="0.25">
      <c r="A550" s="2" t="s">
        <v>975</v>
      </c>
      <c r="B550" s="2">
        <v>1334101</v>
      </c>
      <c r="C550" s="17">
        <v>0.25</v>
      </c>
      <c r="D550" s="17">
        <v>0.25</v>
      </c>
      <c r="E550" s="18">
        <v>0</v>
      </c>
      <c r="F550" s="19">
        <f t="shared" si="151"/>
        <v>0</v>
      </c>
      <c r="G550" s="19">
        <f t="shared" si="152"/>
        <v>0</v>
      </c>
      <c r="H550" s="18">
        <f t="shared" si="153"/>
        <v>0</v>
      </c>
      <c r="I550" s="18">
        <f t="shared" si="154"/>
        <v>0</v>
      </c>
      <c r="J550" s="18">
        <f t="shared" si="154"/>
        <v>0</v>
      </c>
      <c r="K550" s="18">
        <f t="shared" si="155"/>
        <v>0</v>
      </c>
    </row>
    <row r="551" spans="1:11" x14ac:dyDescent="0.25">
      <c r="A551" s="2" t="s">
        <v>976</v>
      </c>
      <c r="B551" s="2">
        <v>13341</v>
      </c>
      <c r="C551" s="17">
        <v>0.2</v>
      </c>
      <c r="D551" s="17">
        <v>0.2</v>
      </c>
      <c r="E551" s="18">
        <v>0</v>
      </c>
      <c r="F551" s="19">
        <f t="shared" si="151"/>
        <v>0</v>
      </c>
      <c r="G551" s="19">
        <f t="shared" si="152"/>
        <v>0</v>
      </c>
      <c r="H551" s="18">
        <f t="shared" si="153"/>
        <v>0</v>
      </c>
      <c r="I551" s="18">
        <f t="shared" si="154"/>
        <v>0</v>
      </c>
      <c r="J551" s="18">
        <f t="shared" si="154"/>
        <v>0</v>
      </c>
      <c r="K551" s="18">
        <f t="shared" si="155"/>
        <v>0</v>
      </c>
    </row>
    <row r="552" spans="1:11" x14ac:dyDescent="0.25">
      <c r="A552" s="2" t="s">
        <v>977</v>
      </c>
      <c r="B552" s="2">
        <v>1334201</v>
      </c>
      <c r="C552" s="17">
        <v>0.19439999999999999</v>
      </c>
      <c r="D552" s="17">
        <v>0.19439999999999999</v>
      </c>
      <c r="E552" s="18">
        <v>0</v>
      </c>
      <c r="F552" s="19">
        <f t="shared" si="151"/>
        <v>0</v>
      </c>
      <c r="G552" s="19">
        <f t="shared" si="152"/>
        <v>0</v>
      </c>
      <c r="H552" s="18">
        <f t="shared" si="153"/>
        <v>0</v>
      </c>
      <c r="I552" s="18">
        <f t="shared" si="154"/>
        <v>0</v>
      </c>
      <c r="J552" s="18">
        <f t="shared" si="154"/>
        <v>0</v>
      </c>
      <c r="K552" s="18">
        <f t="shared" si="155"/>
        <v>0</v>
      </c>
    </row>
    <row r="553" spans="1:11" x14ac:dyDescent="0.25">
      <c r="A553" s="2" t="s">
        <v>978</v>
      </c>
      <c r="B553" s="2">
        <v>1334202</v>
      </c>
      <c r="C553" s="17">
        <v>0.20269999999999999</v>
      </c>
      <c r="D553" s="17">
        <v>0.20269999999999999</v>
      </c>
      <c r="E553" s="18">
        <v>0</v>
      </c>
      <c r="F553" s="19">
        <f t="shared" si="151"/>
        <v>0</v>
      </c>
      <c r="G553" s="19">
        <f t="shared" si="152"/>
        <v>0</v>
      </c>
      <c r="H553" s="18">
        <f t="shared" si="153"/>
        <v>0</v>
      </c>
      <c r="I553" s="18">
        <f t="shared" si="154"/>
        <v>0</v>
      </c>
      <c r="J553" s="18">
        <f t="shared" si="154"/>
        <v>0</v>
      </c>
      <c r="K553" s="18">
        <f t="shared" si="155"/>
        <v>0</v>
      </c>
    </row>
    <row r="554" spans="1:11" x14ac:dyDescent="0.25">
      <c r="A554" s="2" t="s">
        <v>979</v>
      </c>
      <c r="B554" s="2">
        <v>13342</v>
      </c>
      <c r="C554" s="17">
        <v>9.2899999999999996E-2</v>
      </c>
      <c r="D554" s="17">
        <v>9.2899999999999996E-2</v>
      </c>
      <c r="E554" s="18">
        <v>0</v>
      </c>
      <c r="F554" s="19">
        <f t="shared" si="151"/>
        <v>0</v>
      </c>
      <c r="G554" s="19">
        <f t="shared" si="152"/>
        <v>0</v>
      </c>
      <c r="H554" s="18">
        <f t="shared" si="153"/>
        <v>0</v>
      </c>
      <c r="I554" s="18">
        <f t="shared" si="154"/>
        <v>0</v>
      </c>
      <c r="J554" s="18">
        <f t="shared" si="154"/>
        <v>0</v>
      </c>
      <c r="K554" s="18">
        <f t="shared" si="155"/>
        <v>0</v>
      </c>
    </row>
    <row r="555" spans="1:11" x14ac:dyDescent="0.25">
      <c r="A555" s="2" t="s">
        <v>980</v>
      </c>
      <c r="B555" s="2">
        <v>1334301</v>
      </c>
      <c r="C555" s="17">
        <v>0.1</v>
      </c>
      <c r="D555" s="17">
        <v>0.1</v>
      </c>
      <c r="E555" s="18">
        <v>0</v>
      </c>
      <c r="F555" s="19">
        <f t="shared" si="151"/>
        <v>0</v>
      </c>
      <c r="G555" s="19">
        <f t="shared" si="152"/>
        <v>0</v>
      </c>
      <c r="H555" s="18">
        <f t="shared" si="153"/>
        <v>0</v>
      </c>
      <c r="I555" s="18">
        <f t="shared" si="154"/>
        <v>0</v>
      </c>
      <c r="J555" s="18">
        <f t="shared" si="154"/>
        <v>0</v>
      </c>
      <c r="K555" s="18">
        <f t="shared" si="155"/>
        <v>0</v>
      </c>
    </row>
    <row r="556" spans="1:11" x14ac:dyDescent="0.25">
      <c r="A556" s="2" t="s">
        <v>981</v>
      </c>
      <c r="B556" s="2">
        <v>13343</v>
      </c>
      <c r="C556" s="17">
        <v>0.04</v>
      </c>
      <c r="D556" s="17">
        <v>0.04</v>
      </c>
      <c r="E556" s="18">
        <v>0</v>
      </c>
      <c r="F556" s="19">
        <f t="shared" si="151"/>
        <v>0</v>
      </c>
      <c r="G556" s="19">
        <f t="shared" si="152"/>
        <v>0</v>
      </c>
      <c r="H556" s="18">
        <f t="shared" si="153"/>
        <v>0</v>
      </c>
      <c r="I556" s="18">
        <f t="shared" si="154"/>
        <v>0</v>
      </c>
      <c r="J556" s="18">
        <f t="shared" si="154"/>
        <v>0</v>
      </c>
      <c r="K556" s="18">
        <f t="shared" si="155"/>
        <v>0</v>
      </c>
    </row>
    <row r="557" spans="1:11" x14ac:dyDescent="0.25">
      <c r="A557" s="2" t="s">
        <v>982</v>
      </c>
      <c r="B557" s="2">
        <v>1338101</v>
      </c>
      <c r="C557" s="17">
        <v>0.19439999999999999</v>
      </c>
      <c r="D557" s="17">
        <v>0.19439999999999999</v>
      </c>
      <c r="E557" s="18">
        <v>0</v>
      </c>
      <c r="F557" s="19">
        <f t="shared" si="151"/>
        <v>0</v>
      </c>
      <c r="G557" s="19">
        <f t="shared" si="152"/>
        <v>0</v>
      </c>
      <c r="H557" s="18">
        <f t="shared" si="153"/>
        <v>0</v>
      </c>
      <c r="I557" s="18">
        <f t="shared" si="154"/>
        <v>0</v>
      </c>
      <c r="J557" s="18">
        <f t="shared" si="154"/>
        <v>0</v>
      </c>
      <c r="K557" s="18">
        <f t="shared" si="155"/>
        <v>0</v>
      </c>
    </row>
    <row r="558" spans="1:11" x14ac:dyDescent="0.25">
      <c r="A558" s="2" t="s">
        <v>983</v>
      </c>
      <c r="B558" s="2">
        <v>1338102</v>
      </c>
      <c r="C558" s="17">
        <v>0.20269999999999999</v>
      </c>
      <c r="D558" s="17">
        <v>0.20269999999999999</v>
      </c>
      <c r="E558" s="18">
        <v>0</v>
      </c>
      <c r="F558" s="19">
        <f t="shared" si="151"/>
        <v>0</v>
      </c>
      <c r="G558" s="19">
        <f t="shared" si="152"/>
        <v>0</v>
      </c>
      <c r="H558" s="18">
        <f t="shared" si="153"/>
        <v>0</v>
      </c>
      <c r="I558" s="18">
        <f t="shared" si="154"/>
        <v>0</v>
      </c>
      <c r="J558" s="18">
        <f t="shared" si="154"/>
        <v>0</v>
      </c>
      <c r="K558" s="18">
        <f t="shared" si="155"/>
        <v>0</v>
      </c>
    </row>
    <row r="559" spans="1:11" x14ac:dyDescent="0.25">
      <c r="A559" s="2" t="s">
        <v>984</v>
      </c>
      <c r="B559" s="2">
        <v>133810</v>
      </c>
      <c r="C559" s="17">
        <v>9.2899999999999996E-2</v>
      </c>
      <c r="D559" s="17">
        <v>9.2899999999999996E-2</v>
      </c>
      <c r="E559" s="18">
        <v>0</v>
      </c>
      <c r="F559" s="19">
        <f t="shared" si="151"/>
        <v>0</v>
      </c>
      <c r="G559" s="19">
        <f t="shared" si="152"/>
        <v>0</v>
      </c>
      <c r="H559" s="18">
        <f t="shared" si="153"/>
        <v>0</v>
      </c>
      <c r="I559" s="18">
        <f t="shared" si="154"/>
        <v>0</v>
      </c>
      <c r="J559" s="18">
        <f t="shared" si="154"/>
        <v>0</v>
      </c>
      <c r="K559" s="18">
        <f t="shared" si="155"/>
        <v>0</v>
      </c>
    </row>
    <row r="560" spans="1:11" x14ac:dyDescent="0.25">
      <c r="A560" s="2" t="s">
        <v>985</v>
      </c>
      <c r="B560" s="2">
        <v>1338111</v>
      </c>
      <c r="C560" s="17">
        <v>0.1</v>
      </c>
      <c r="D560" s="17">
        <v>0.1</v>
      </c>
      <c r="E560" s="18">
        <v>0</v>
      </c>
      <c r="F560" s="19">
        <f t="shared" si="151"/>
        <v>0</v>
      </c>
      <c r="G560" s="19">
        <f t="shared" si="152"/>
        <v>0</v>
      </c>
      <c r="H560" s="18">
        <f t="shared" si="153"/>
        <v>0</v>
      </c>
      <c r="I560" s="18">
        <f t="shared" si="154"/>
        <v>0</v>
      </c>
      <c r="J560" s="18">
        <f t="shared" si="154"/>
        <v>0</v>
      </c>
      <c r="K560" s="18">
        <f t="shared" si="155"/>
        <v>0</v>
      </c>
    </row>
    <row r="561" spans="1:11" x14ac:dyDescent="0.25">
      <c r="A561" s="2" t="s">
        <v>986</v>
      </c>
      <c r="B561" s="2">
        <v>133811</v>
      </c>
      <c r="C561" s="17">
        <v>0.04</v>
      </c>
      <c r="D561" s="17">
        <v>0.04</v>
      </c>
      <c r="E561" s="18">
        <v>0</v>
      </c>
      <c r="F561" s="19">
        <f t="shared" si="151"/>
        <v>0</v>
      </c>
      <c r="G561" s="19">
        <f t="shared" si="152"/>
        <v>0</v>
      </c>
      <c r="H561" s="18">
        <f t="shared" si="153"/>
        <v>0</v>
      </c>
      <c r="I561" s="18">
        <f t="shared" si="154"/>
        <v>0</v>
      </c>
      <c r="J561" s="18">
        <f t="shared" si="154"/>
        <v>0</v>
      </c>
      <c r="K561" s="18">
        <f t="shared" si="155"/>
        <v>0</v>
      </c>
    </row>
    <row r="562" spans="1:11" x14ac:dyDescent="0.25">
      <c r="A562" s="2" t="s">
        <v>987</v>
      </c>
      <c r="B562" s="2">
        <v>133812</v>
      </c>
      <c r="C562" s="17">
        <v>4.3300000000000005E-2</v>
      </c>
      <c r="D562" s="17">
        <v>4.3400000000000001E-2</v>
      </c>
      <c r="E562" s="18">
        <v>0</v>
      </c>
      <c r="F562" s="19">
        <f t="shared" si="151"/>
        <v>0</v>
      </c>
      <c r="G562" s="19">
        <f t="shared" si="152"/>
        <v>0</v>
      </c>
      <c r="H562" s="18">
        <f t="shared" si="153"/>
        <v>0</v>
      </c>
      <c r="I562" s="18">
        <f t="shared" si="154"/>
        <v>0</v>
      </c>
      <c r="J562" s="18">
        <f t="shared" si="154"/>
        <v>0</v>
      </c>
      <c r="K562" s="18">
        <f t="shared" si="155"/>
        <v>0</v>
      </c>
    </row>
    <row r="563" spans="1:11" x14ac:dyDescent="0.25">
      <c r="A563" s="2" t="s">
        <v>988</v>
      </c>
      <c r="B563" s="2">
        <v>133812</v>
      </c>
      <c r="C563" s="17">
        <v>4.5700000000000005E-2</v>
      </c>
      <c r="D563" s="17">
        <v>4.58E-2</v>
      </c>
      <c r="E563" s="18">
        <v>0</v>
      </c>
      <c r="F563" s="19">
        <f t="shared" si="151"/>
        <v>0</v>
      </c>
      <c r="G563" s="19">
        <f t="shared" si="152"/>
        <v>0</v>
      </c>
      <c r="H563" s="18">
        <f t="shared" si="153"/>
        <v>0</v>
      </c>
      <c r="I563" s="18">
        <f t="shared" si="154"/>
        <v>0</v>
      </c>
      <c r="J563" s="18">
        <f t="shared" si="154"/>
        <v>0</v>
      </c>
      <c r="K563" s="18">
        <f t="shared" si="155"/>
        <v>0</v>
      </c>
    </row>
    <row r="564" spans="1:11" x14ac:dyDescent="0.25">
      <c r="A564" s="2" t="s">
        <v>989</v>
      </c>
      <c r="B564" s="2">
        <v>13381</v>
      </c>
      <c r="C564" s="17">
        <v>0</v>
      </c>
      <c r="D564" s="17">
        <v>0</v>
      </c>
      <c r="E564" s="18">
        <v>0</v>
      </c>
      <c r="F564" s="19">
        <f t="shared" si="151"/>
        <v>0</v>
      </c>
      <c r="G564" s="19">
        <f t="shared" si="152"/>
        <v>0</v>
      </c>
      <c r="H564" s="18">
        <f t="shared" si="153"/>
        <v>0</v>
      </c>
      <c r="I564" s="18">
        <f t="shared" si="154"/>
        <v>0</v>
      </c>
      <c r="J564" s="18">
        <f t="shared" si="154"/>
        <v>0</v>
      </c>
      <c r="K564" s="18">
        <f t="shared" si="155"/>
        <v>0</v>
      </c>
    </row>
    <row r="565" spans="1:11" x14ac:dyDescent="0.25">
      <c r="A565" s="2" t="s">
        <v>990</v>
      </c>
      <c r="B565" s="2">
        <v>13381</v>
      </c>
      <c r="C565" s="17">
        <v>0</v>
      </c>
      <c r="D565" s="17">
        <v>0</v>
      </c>
      <c r="E565" s="18">
        <v>0</v>
      </c>
      <c r="F565" s="19">
        <f t="shared" si="151"/>
        <v>0</v>
      </c>
      <c r="G565" s="19">
        <f t="shared" si="152"/>
        <v>0</v>
      </c>
      <c r="H565" s="18">
        <f t="shared" si="153"/>
        <v>0</v>
      </c>
      <c r="I565" s="18">
        <f t="shared" si="154"/>
        <v>0</v>
      </c>
      <c r="J565" s="18">
        <f t="shared" si="154"/>
        <v>0</v>
      </c>
      <c r="K565" s="18">
        <f t="shared" si="155"/>
        <v>0</v>
      </c>
    </row>
    <row r="566" spans="1:11" x14ac:dyDescent="0.25">
      <c r="A566" s="2" t="s">
        <v>991</v>
      </c>
      <c r="B566" s="2">
        <v>13381</v>
      </c>
      <c r="C566" s="17">
        <v>0</v>
      </c>
      <c r="D566" s="17">
        <v>0</v>
      </c>
      <c r="E566" s="18">
        <v>0</v>
      </c>
      <c r="F566" s="19">
        <f t="shared" si="151"/>
        <v>0</v>
      </c>
      <c r="G566" s="19">
        <f t="shared" si="152"/>
        <v>0</v>
      </c>
      <c r="H566" s="18">
        <f t="shared" si="153"/>
        <v>0</v>
      </c>
      <c r="I566" s="18">
        <f t="shared" si="154"/>
        <v>0</v>
      </c>
      <c r="J566" s="18">
        <f t="shared" si="154"/>
        <v>0</v>
      </c>
      <c r="K566" s="18">
        <f t="shared" si="155"/>
        <v>0</v>
      </c>
    </row>
    <row r="567" spans="1:11" x14ac:dyDescent="0.25">
      <c r="A567" s="2" t="s">
        <v>992</v>
      </c>
      <c r="B567" s="2">
        <v>133823</v>
      </c>
      <c r="C567" s="17">
        <v>4.1299999999999996E-2</v>
      </c>
      <c r="D567" s="17">
        <v>4.1700000000000001E-2</v>
      </c>
      <c r="E567" s="18">
        <v>0</v>
      </c>
      <c r="F567" s="19">
        <f t="shared" si="151"/>
        <v>0</v>
      </c>
      <c r="G567" s="19">
        <f t="shared" si="152"/>
        <v>0</v>
      </c>
      <c r="H567" s="18">
        <f t="shared" si="153"/>
        <v>0</v>
      </c>
      <c r="I567" s="18">
        <f t="shared" si="154"/>
        <v>0</v>
      </c>
      <c r="J567" s="18">
        <f t="shared" si="154"/>
        <v>0</v>
      </c>
      <c r="K567" s="18">
        <f t="shared" si="155"/>
        <v>0</v>
      </c>
    </row>
    <row r="568" spans="1:11" x14ac:dyDescent="0.25">
      <c r="A568" s="2" t="s">
        <v>993</v>
      </c>
      <c r="B568" s="2">
        <v>13382</v>
      </c>
      <c r="C568" s="17">
        <v>4.2500000000000003E-2</v>
      </c>
      <c r="D568" s="17">
        <v>4.2500000000000003E-2</v>
      </c>
      <c r="E568" s="18">
        <v>0</v>
      </c>
      <c r="F568" s="19">
        <f t="shared" si="151"/>
        <v>0</v>
      </c>
      <c r="G568" s="19">
        <f t="shared" si="152"/>
        <v>0</v>
      </c>
      <c r="H568" s="18">
        <f t="shared" si="153"/>
        <v>0</v>
      </c>
      <c r="I568" s="18">
        <f t="shared" si="154"/>
        <v>0</v>
      </c>
      <c r="J568" s="18">
        <f t="shared" si="154"/>
        <v>0</v>
      </c>
      <c r="K568" s="18">
        <f t="shared" si="155"/>
        <v>0</v>
      </c>
    </row>
    <row r="569" spans="1:11" x14ac:dyDescent="0.25">
      <c r="A569" s="2" t="s">
        <v>994</v>
      </c>
      <c r="B569" s="2">
        <v>13382</v>
      </c>
      <c r="C569" s="17">
        <v>4.2499999999999996E-2</v>
      </c>
      <c r="D569" s="17">
        <v>4.2500000000000003E-2</v>
      </c>
      <c r="E569" s="18">
        <v>0</v>
      </c>
      <c r="F569" s="19">
        <f t="shared" si="151"/>
        <v>0</v>
      </c>
      <c r="G569" s="19">
        <f t="shared" si="152"/>
        <v>0</v>
      </c>
      <c r="H569" s="18">
        <f t="shared" si="153"/>
        <v>0</v>
      </c>
      <c r="I569" s="18">
        <f t="shared" si="154"/>
        <v>0</v>
      </c>
      <c r="J569" s="18">
        <f t="shared" si="154"/>
        <v>0</v>
      </c>
      <c r="K569" s="18">
        <f t="shared" si="155"/>
        <v>0</v>
      </c>
    </row>
    <row r="570" spans="1:11" x14ac:dyDescent="0.25">
      <c r="A570" s="2" t="s">
        <v>995</v>
      </c>
      <c r="B570" s="2">
        <v>13382</v>
      </c>
      <c r="C570" s="17">
        <v>4.3200000000000002E-2</v>
      </c>
      <c r="D570" s="17">
        <v>4.3299999999999998E-2</v>
      </c>
      <c r="E570" s="18">
        <v>0</v>
      </c>
      <c r="F570" s="19">
        <f t="shared" si="151"/>
        <v>0</v>
      </c>
      <c r="G570" s="19">
        <f t="shared" si="152"/>
        <v>0</v>
      </c>
      <c r="H570" s="18">
        <f t="shared" si="153"/>
        <v>0</v>
      </c>
      <c r="I570" s="18">
        <f t="shared" si="154"/>
        <v>0</v>
      </c>
      <c r="J570" s="18">
        <f t="shared" si="154"/>
        <v>0</v>
      </c>
      <c r="K570" s="18">
        <f t="shared" si="155"/>
        <v>0</v>
      </c>
    </row>
    <row r="571" spans="1:11" x14ac:dyDescent="0.25">
      <c r="A571" s="2" t="s">
        <v>996</v>
      </c>
      <c r="B571" s="2">
        <v>1338301</v>
      </c>
      <c r="C571" s="17">
        <v>0.25</v>
      </c>
      <c r="D571" s="17">
        <v>0.25</v>
      </c>
      <c r="E571" s="18">
        <v>0</v>
      </c>
      <c r="F571" s="19">
        <f t="shared" si="151"/>
        <v>0</v>
      </c>
      <c r="G571" s="19">
        <f t="shared" si="152"/>
        <v>0</v>
      </c>
      <c r="H571" s="18">
        <f t="shared" si="153"/>
        <v>0</v>
      </c>
      <c r="I571" s="18">
        <f t="shared" si="154"/>
        <v>0</v>
      </c>
      <c r="J571" s="18">
        <f t="shared" si="154"/>
        <v>0</v>
      </c>
      <c r="K571" s="18">
        <f t="shared" si="155"/>
        <v>0</v>
      </c>
    </row>
    <row r="572" spans="1:11" x14ac:dyDescent="0.25">
      <c r="A572" s="2" t="s">
        <v>997</v>
      </c>
      <c r="B572" s="2">
        <v>133830</v>
      </c>
      <c r="C572" s="17">
        <v>0.2</v>
      </c>
      <c r="D572" s="17">
        <v>0.2</v>
      </c>
      <c r="E572" s="18">
        <v>0</v>
      </c>
      <c r="F572" s="19">
        <f t="shared" si="151"/>
        <v>0</v>
      </c>
      <c r="G572" s="19">
        <f t="shared" si="152"/>
        <v>0</v>
      </c>
      <c r="H572" s="18">
        <f t="shared" si="153"/>
        <v>0</v>
      </c>
      <c r="I572" s="18">
        <f t="shared" si="154"/>
        <v>0</v>
      </c>
      <c r="J572" s="18">
        <f t="shared" si="154"/>
        <v>0</v>
      </c>
      <c r="K572" s="18">
        <f t="shared" si="155"/>
        <v>0</v>
      </c>
    </row>
    <row r="573" spans="1:11" x14ac:dyDescent="0.25">
      <c r="A573" s="2" t="s">
        <v>998</v>
      </c>
      <c r="B573" s="2">
        <v>1338311</v>
      </c>
      <c r="C573" s="17">
        <v>0.19439999999999999</v>
      </c>
      <c r="D573" s="17">
        <v>0.19439999999999999</v>
      </c>
      <c r="E573" s="18">
        <v>0</v>
      </c>
      <c r="F573" s="19">
        <f t="shared" si="151"/>
        <v>0</v>
      </c>
      <c r="G573" s="19">
        <f t="shared" si="152"/>
        <v>0</v>
      </c>
      <c r="H573" s="18">
        <f t="shared" si="153"/>
        <v>0</v>
      </c>
      <c r="I573" s="18">
        <f t="shared" si="154"/>
        <v>0</v>
      </c>
      <c r="J573" s="18">
        <f t="shared" si="154"/>
        <v>0</v>
      </c>
      <c r="K573" s="18">
        <f t="shared" si="155"/>
        <v>0</v>
      </c>
    </row>
    <row r="574" spans="1:11" x14ac:dyDescent="0.25">
      <c r="A574" s="2" t="s">
        <v>999</v>
      </c>
      <c r="B574" s="2">
        <v>1338312</v>
      </c>
      <c r="C574" s="17">
        <v>0.20269999999999999</v>
      </c>
      <c r="D574" s="17">
        <v>0.20269999999999999</v>
      </c>
      <c r="E574" s="18">
        <v>0</v>
      </c>
      <c r="F574" s="19">
        <f t="shared" si="151"/>
        <v>0</v>
      </c>
      <c r="G574" s="19">
        <f t="shared" si="152"/>
        <v>0</v>
      </c>
      <c r="H574" s="18">
        <f t="shared" si="153"/>
        <v>0</v>
      </c>
      <c r="I574" s="18">
        <f t="shared" si="154"/>
        <v>0</v>
      </c>
      <c r="J574" s="18">
        <f t="shared" si="154"/>
        <v>0</v>
      </c>
      <c r="K574" s="18">
        <f t="shared" si="155"/>
        <v>0</v>
      </c>
    </row>
    <row r="575" spans="1:11" x14ac:dyDescent="0.25">
      <c r="A575" s="2" t="s">
        <v>1000</v>
      </c>
      <c r="B575" s="2">
        <v>133831</v>
      </c>
      <c r="C575" s="17">
        <v>9.2899999999999996E-2</v>
      </c>
      <c r="D575" s="17">
        <v>9.2899999999999996E-2</v>
      </c>
      <c r="E575" s="18">
        <v>0</v>
      </c>
      <c r="F575" s="19">
        <f t="shared" si="151"/>
        <v>0</v>
      </c>
      <c r="G575" s="19">
        <f t="shared" si="152"/>
        <v>0</v>
      </c>
      <c r="H575" s="18">
        <f t="shared" si="153"/>
        <v>0</v>
      </c>
      <c r="I575" s="18">
        <f t="shared" ref="I575:J606" si="156">+F575*12</f>
        <v>0</v>
      </c>
      <c r="J575" s="18">
        <f t="shared" si="156"/>
        <v>0</v>
      </c>
      <c r="K575" s="18">
        <f t="shared" si="155"/>
        <v>0</v>
      </c>
    </row>
    <row r="576" spans="1:11" x14ac:dyDescent="0.25">
      <c r="A576" s="2" t="s">
        <v>1001</v>
      </c>
      <c r="B576" s="2">
        <v>1338321</v>
      </c>
      <c r="C576" s="17">
        <v>0.1</v>
      </c>
      <c r="D576" s="17">
        <v>0.1</v>
      </c>
      <c r="E576" s="18">
        <v>0</v>
      </c>
      <c r="F576" s="19">
        <f t="shared" si="151"/>
        <v>0</v>
      </c>
      <c r="G576" s="19">
        <f t="shared" si="152"/>
        <v>0</v>
      </c>
      <c r="H576" s="18">
        <f t="shared" si="153"/>
        <v>0</v>
      </c>
      <c r="I576" s="18">
        <f t="shared" si="156"/>
        <v>0</v>
      </c>
      <c r="J576" s="18">
        <f t="shared" si="156"/>
        <v>0</v>
      </c>
      <c r="K576" s="18">
        <f t="shared" si="155"/>
        <v>0</v>
      </c>
    </row>
    <row r="577" spans="1:11" x14ac:dyDescent="0.25">
      <c r="A577" s="2" t="s">
        <v>1002</v>
      </c>
      <c r="B577" s="2">
        <v>133832</v>
      </c>
      <c r="C577" s="17">
        <v>0.04</v>
      </c>
      <c r="D577" s="17">
        <v>0.04</v>
      </c>
      <c r="E577" s="18">
        <v>0</v>
      </c>
      <c r="F577" s="19">
        <f t="shared" si="151"/>
        <v>0</v>
      </c>
      <c r="G577" s="19">
        <f t="shared" si="152"/>
        <v>0</v>
      </c>
      <c r="H577" s="18">
        <f t="shared" si="153"/>
        <v>0</v>
      </c>
      <c r="I577" s="18">
        <f t="shared" si="156"/>
        <v>0</v>
      </c>
      <c r="J577" s="18">
        <f t="shared" si="156"/>
        <v>0</v>
      </c>
      <c r="K577" s="18">
        <f t="shared" si="155"/>
        <v>0</v>
      </c>
    </row>
    <row r="578" spans="1:11" x14ac:dyDescent="0.25">
      <c r="A578" s="2" t="s">
        <v>1003</v>
      </c>
      <c r="B578" s="2">
        <v>13384</v>
      </c>
      <c r="C578" s="17">
        <v>4.1100000000000005E-2</v>
      </c>
      <c r="D578" s="17">
        <v>3.7400000000000003E-2</v>
      </c>
      <c r="E578" s="18">
        <v>0</v>
      </c>
      <c r="F578" s="19">
        <f t="shared" si="151"/>
        <v>0</v>
      </c>
      <c r="G578" s="19">
        <f t="shared" si="152"/>
        <v>0</v>
      </c>
      <c r="H578" s="18">
        <f t="shared" si="153"/>
        <v>0</v>
      </c>
      <c r="I578" s="18">
        <f t="shared" si="156"/>
        <v>0</v>
      </c>
      <c r="J578" s="18">
        <f t="shared" si="156"/>
        <v>0</v>
      </c>
      <c r="K578" s="18">
        <f t="shared" si="155"/>
        <v>0</v>
      </c>
    </row>
    <row r="579" spans="1:11" x14ac:dyDescent="0.25">
      <c r="A579" s="2" t="s">
        <v>1004</v>
      </c>
      <c r="B579" s="2">
        <v>13384</v>
      </c>
      <c r="C579" s="17">
        <v>4.6100000000000002E-2</v>
      </c>
      <c r="D579" s="17">
        <v>4.6100000000000002E-2</v>
      </c>
      <c r="E579" s="18">
        <v>0</v>
      </c>
      <c r="F579" s="19">
        <f t="shared" si="151"/>
        <v>0</v>
      </c>
      <c r="G579" s="19">
        <f t="shared" si="152"/>
        <v>0</v>
      </c>
      <c r="H579" s="18">
        <f t="shared" si="153"/>
        <v>0</v>
      </c>
      <c r="I579" s="18">
        <f t="shared" si="156"/>
        <v>0</v>
      </c>
      <c r="J579" s="18">
        <f t="shared" si="156"/>
        <v>0</v>
      </c>
      <c r="K579" s="18">
        <f t="shared" si="155"/>
        <v>0</v>
      </c>
    </row>
    <row r="580" spans="1:11" x14ac:dyDescent="0.25">
      <c r="A580" s="2" t="s">
        <v>1005</v>
      </c>
      <c r="B580" s="2">
        <v>13384</v>
      </c>
      <c r="C580" s="17">
        <v>4.3700000000000003E-2</v>
      </c>
      <c r="D580" s="17">
        <v>4.3700000000000003E-2</v>
      </c>
      <c r="E580" s="18">
        <v>0</v>
      </c>
      <c r="F580" s="19">
        <f t="shared" si="151"/>
        <v>0</v>
      </c>
      <c r="G580" s="19">
        <f t="shared" si="152"/>
        <v>0</v>
      </c>
      <c r="H580" s="18">
        <f t="shared" si="153"/>
        <v>0</v>
      </c>
      <c r="I580" s="18">
        <f t="shared" si="156"/>
        <v>0</v>
      </c>
      <c r="J580" s="18">
        <f t="shared" si="156"/>
        <v>0</v>
      </c>
      <c r="K580" s="18">
        <f t="shared" si="155"/>
        <v>0</v>
      </c>
    </row>
    <row r="581" spans="1:11" x14ac:dyDescent="0.25">
      <c r="A581" s="2" t="s">
        <v>1006</v>
      </c>
      <c r="B581" s="2">
        <v>13384</v>
      </c>
      <c r="C581" s="17">
        <v>4.3700000000000003E-2</v>
      </c>
      <c r="D581" s="17">
        <v>4.3700000000000003E-2</v>
      </c>
      <c r="E581" s="18">
        <v>0</v>
      </c>
      <c r="F581" s="19">
        <f t="shared" si="151"/>
        <v>0</v>
      </c>
      <c r="G581" s="19">
        <f t="shared" si="152"/>
        <v>0</v>
      </c>
      <c r="H581" s="18">
        <f t="shared" si="153"/>
        <v>0</v>
      </c>
      <c r="I581" s="18">
        <f t="shared" si="156"/>
        <v>0</v>
      </c>
      <c r="J581" s="18">
        <f t="shared" si="156"/>
        <v>0</v>
      </c>
      <c r="K581" s="18">
        <f t="shared" si="155"/>
        <v>0</v>
      </c>
    </row>
    <row r="582" spans="1:11" x14ac:dyDescent="0.25">
      <c r="A582" s="2" t="s">
        <v>1007</v>
      </c>
      <c r="B582" s="2">
        <v>13384</v>
      </c>
      <c r="C582" s="17">
        <v>4.2799999999999998E-2</v>
      </c>
      <c r="D582" s="17">
        <v>4.2900000000000001E-2</v>
      </c>
      <c r="E582" s="18">
        <v>0</v>
      </c>
      <c r="F582" s="19">
        <f t="shared" si="151"/>
        <v>0</v>
      </c>
      <c r="G582" s="19">
        <f t="shared" si="152"/>
        <v>0</v>
      </c>
      <c r="H582" s="18">
        <f t="shared" si="153"/>
        <v>0</v>
      </c>
      <c r="I582" s="18">
        <f t="shared" si="156"/>
        <v>0</v>
      </c>
      <c r="J582" s="18">
        <f t="shared" si="156"/>
        <v>0</v>
      </c>
      <c r="K582" s="18">
        <f t="shared" si="155"/>
        <v>0</v>
      </c>
    </row>
    <row r="583" spans="1:11" x14ac:dyDescent="0.25">
      <c r="A583" s="2" t="s">
        <v>1008</v>
      </c>
      <c r="B583" s="2">
        <v>13384</v>
      </c>
      <c r="C583" s="17">
        <v>4.8500000000000001E-2</v>
      </c>
      <c r="D583" s="17">
        <v>4.8500000000000001E-2</v>
      </c>
      <c r="E583" s="18">
        <v>0</v>
      </c>
      <c r="F583" s="19">
        <f t="shared" si="151"/>
        <v>0</v>
      </c>
      <c r="G583" s="19">
        <f t="shared" si="152"/>
        <v>0</v>
      </c>
      <c r="H583" s="18">
        <f t="shared" si="153"/>
        <v>0</v>
      </c>
      <c r="I583" s="18">
        <f t="shared" si="156"/>
        <v>0</v>
      </c>
      <c r="J583" s="18">
        <f t="shared" si="156"/>
        <v>0</v>
      </c>
      <c r="K583" s="18">
        <f t="shared" si="155"/>
        <v>0</v>
      </c>
    </row>
    <row r="584" spans="1:11" x14ac:dyDescent="0.25">
      <c r="A584" s="2" t="s">
        <v>1009</v>
      </c>
      <c r="B584" s="2">
        <v>13384</v>
      </c>
      <c r="C584" s="17">
        <v>4.7100000000000003E-2</v>
      </c>
      <c r="D584" s="17">
        <v>4.7100000000000003E-2</v>
      </c>
      <c r="E584" s="18">
        <v>0</v>
      </c>
      <c r="F584" s="19">
        <f t="shared" si="151"/>
        <v>0</v>
      </c>
      <c r="G584" s="19">
        <f t="shared" si="152"/>
        <v>0</v>
      </c>
      <c r="H584" s="18">
        <f t="shared" si="153"/>
        <v>0</v>
      </c>
      <c r="I584" s="18">
        <f t="shared" si="156"/>
        <v>0</v>
      </c>
      <c r="J584" s="18">
        <f t="shared" si="156"/>
        <v>0</v>
      </c>
      <c r="K584" s="18">
        <f t="shared" si="155"/>
        <v>0</v>
      </c>
    </row>
    <row r="585" spans="1:11" x14ac:dyDescent="0.25">
      <c r="A585" s="2" t="s">
        <v>1010</v>
      </c>
      <c r="B585" s="2">
        <v>13384</v>
      </c>
      <c r="C585" s="17">
        <v>4.82E-2</v>
      </c>
      <c r="D585" s="17">
        <v>4.9299999999999997E-2</v>
      </c>
      <c r="E585" s="18">
        <v>0</v>
      </c>
      <c r="F585" s="19">
        <f t="shared" si="151"/>
        <v>0</v>
      </c>
      <c r="G585" s="19">
        <f t="shared" si="152"/>
        <v>0</v>
      </c>
      <c r="H585" s="18">
        <f t="shared" si="153"/>
        <v>0</v>
      </c>
      <c r="I585" s="18">
        <f t="shared" si="156"/>
        <v>0</v>
      </c>
      <c r="J585" s="18">
        <f t="shared" si="156"/>
        <v>0</v>
      </c>
      <c r="K585" s="18">
        <f t="shared" si="155"/>
        <v>0</v>
      </c>
    </row>
    <row r="586" spans="1:11" x14ac:dyDescent="0.25">
      <c r="A586" s="2" t="s">
        <v>1011</v>
      </c>
      <c r="B586" s="2">
        <v>13384</v>
      </c>
      <c r="C586" s="17">
        <v>4.6899999999999997E-2</v>
      </c>
      <c r="D586" s="17">
        <v>4.6899999999999997E-2</v>
      </c>
      <c r="E586" s="18">
        <v>0</v>
      </c>
      <c r="F586" s="19">
        <f t="shared" si="151"/>
        <v>0</v>
      </c>
      <c r="G586" s="19">
        <f t="shared" si="152"/>
        <v>0</v>
      </c>
      <c r="H586" s="18">
        <f t="shared" si="153"/>
        <v>0</v>
      </c>
      <c r="I586" s="18">
        <f t="shared" si="156"/>
        <v>0</v>
      </c>
      <c r="J586" s="18">
        <f t="shared" si="156"/>
        <v>0</v>
      </c>
      <c r="K586" s="18">
        <f t="shared" si="155"/>
        <v>0</v>
      </c>
    </row>
    <row r="587" spans="1:11" x14ac:dyDescent="0.25">
      <c r="A587" s="2" t="s">
        <v>1012</v>
      </c>
      <c r="B587" s="2">
        <v>13385</v>
      </c>
      <c r="C587" s="17">
        <v>4.6100000000000002E-2</v>
      </c>
      <c r="D587" s="17">
        <v>4.6100000000000002E-2</v>
      </c>
      <c r="E587" s="18">
        <v>0</v>
      </c>
      <c r="F587" s="19">
        <f t="shared" si="151"/>
        <v>0</v>
      </c>
      <c r="G587" s="19">
        <f t="shared" si="152"/>
        <v>0</v>
      </c>
      <c r="H587" s="18">
        <f t="shared" si="153"/>
        <v>0</v>
      </c>
      <c r="I587" s="18">
        <f t="shared" si="156"/>
        <v>0</v>
      </c>
      <c r="J587" s="18">
        <f t="shared" si="156"/>
        <v>0</v>
      </c>
      <c r="K587" s="18">
        <f t="shared" si="155"/>
        <v>0</v>
      </c>
    </row>
    <row r="588" spans="1:11" x14ac:dyDescent="0.25">
      <c r="A588" s="2" t="s">
        <v>1013</v>
      </c>
      <c r="B588" s="2">
        <v>13385</v>
      </c>
      <c r="C588" s="17">
        <v>4.2799999999999998E-2</v>
      </c>
      <c r="D588" s="17">
        <v>4.2900000000000001E-2</v>
      </c>
      <c r="E588" s="18">
        <v>0</v>
      </c>
      <c r="F588" s="19">
        <f t="shared" si="151"/>
        <v>0</v>
      </c>
      <c r="G588" s="19">
        <f t="shared" si="152"/>
        <v>0</v>
      </c>
      <c r="H588" s="18">
        <f t="shared" si="153"/>
        <v>0</v>
      </c>
      <c r="I588" s="18">
        <f t="shared" si="156"/>
        <v>0</v>
      </c>
      <c r="J588" s="18">
        <f t="shared" si="156"/>
        <v>0</v>
      </c>
      <c r="K588" s="18">
        <f t="shared" si="155"/>
        <v>0</v>
      </c>
    </row>
    <row r="589" spans="1:11" x14ac:dyDescent="0.25">
      <c r="A589" s="2" t="s">
        <v>1014</v>
      </c>
      <c r="B589" s="2">
        <v>13385</v>
      </c>
      <c r="C589" s="17">
        <v>4.8500000000000001E-2</v>
      </c>
      <c r="D589" s="17">
        <v>4.8500000000000001E-2</v>
      </c>
      <c r="E589" s="18">
        <v>0</v>
      </c>
      <c r="F589" s="19">
        <f t="shared" si="151"/>
        <v>0</v>
      </c>
      <c r="G589" s="19">
        <f t="shared" si="152"/>
        <v>0</v>
      </c>
      <c r="H589" s="18">
        <f t="shared" si="153"/>
        <v>0</v>
      </c>
      <c r="I589" s="18">
        <f t="shared" si="156"/>
        <v>0</v>
      </c>
      <c r="J589" s="18">
        <f t="shared" si="156"/>
        <v>0</v>
      </c>
      <c r="K589" s="18">
        <f t="shared" si="155"/>
        <v>0</v>
      </c>
    </row>
    <row r="590" spans="1:11" x14ac:dyDescent="0.25">
      <c r="A590" s="2" t="s">
        <v>1015</v>
      </c>
      <c r="B590" s="2">
        <v>13386</v>
      </c>
      <c r="C590" s="17">
        <v>4.6100000000000002E-2</v>
      </c>
      <c r="D590" s="17">
        <v>4.3400000000000001E-2</v>
      </c>
      <c r="E590" s="18">
        <v>0</v>
      </c>
      <c r="F590" s="19">
        <f t="shared" si="151"/>
        <v>0</v>
      </c>
      <c r="G590" s="19">
        <f t="shared" si="152"/>
        <v>0</v>
      </c>
      <c r="H590" s="18">
        <f t="shared" si="153"/>
        <v>0</v>
      </c>
      <c r="I590" s="18">
        <f t="shared" si="156"/>
        <v>0</v>
      </c>
      <c r="J590" s="18">
        <f t="shared" si="156"/>
        <v>0</v>
      </c>
      <c r="K590" s="18">
        <f t="shared" si="155"/>
        <v>0</v>
      </c>
    </row>
    <row r="591" spans="1:11" x14ac:dyDescent="0.25">
      <c r="A591" s="2" t="s">
        <v>1016</v>
      </c>
      <c r="B591" s="2">
        <v>13387</v>
      </c>
      <c r="C591" s="17">
        <v>4.1100000000000005E-2</v>
      </c>
      <c r="D591" s="17">
        <v>3.7400000000000003E-2</v>
      </c>
      <c r="E591" s="18">
        <v>0</v>
      </c>
      <c r="F591" s="19">
        <f t="shared" si="151"/>
        <v>0</v>
      </c>
      <c r="G591" s="19">
        <f t="shared" si="152"/>
        <v>0</v>
      </c>
      <c r="H591" s="18">
        <f t="shared" si="153"/>
        <v>0</v>
      </c>
      <c r="I591" s="18">
        <f t="shared" si="156"/>
        <v>0</v>
      </c>
      <c r="J591" s="18">
        <f t="shared" si="156"/>
        <v>0</v>
      </c>
      <c r="K591" s="18">
        <f t="shared" si="155"/>
        <v>0</v>
      </c>
    </row>
    <row r="592" spans="1:11" x14ac:dyDescent="0.25">
      <c r="A592" s="2" t="s">
        <v>1017</v>
      </c>
      <c r="B592" s="2">
        <v>13387</v>
      </c>
      <c r="C592" s="17">
        <v>4.6100000000000002E-2</v>
      </c>
      <c r="D592" s="17">
        <v>4.6100000000000002E-2</v>
      </c>
      <c r="E592" s="18">
        <v>0</v>
      </c>
      <c r="F592" s="19">
        <f t="shared" si="151"/>
        <v>0</v>
      </c>
      <c r="G592" s="19">
        <f t="shared" si="152"/>
        <v>0</v>
      </c>
      <c r="H592" s="18">
        <f t="shared" si="153"/>
        <v>0</v>
      </c>
      <c r="I592" s="18">
        <f t="shared" si="156"/>
        <v>0</v>
      </c>
      <c r="J592" s="18">
        <f t="shared" si="156"/>
        <v>0</v>
      </c>
      <c r="K592" s="18">
        <f t="shared" si="155"/>
        <v>0</v>
      </c>
    </row>
    <row r="593" spans="1:11" x14ac:dyDescent="0.25">
      <c r="A593" s="2" t="s">
        <v>1018</v>
      </c>
      <c r="B593" s="2">
        <v>13387</v>
      </c>
      <c r="C593" s="17">
        <v>4.2799999999999998E-2</v>
      </c>
      <c r="D593" s="17">
        <v>4.2900000000000001E-2</v>
      </c>
      <c r="E593" s="18">
        <v>0</v>
      </c>
      <c r="F593" s="19">
        <f t="shared" si="151"/>
        <v>0</v>
      </c>
      <c r="G593" s="19">
        <f t="shared" si="152"/>
        <v>0</v>
      </c>
      <c r="H593" s="18">
        <f t="shared" si="153"/>
        <v>0</v>
      </c>
      <c r="I593" s="18">
        <f t="shared" si="156"/>
        <v>0</v>
      </c>
      <c r="J593" s="18">
        <f t="shared" si="156"/>
        <v>0</v>
      </c>
      <c r="K593" s="18">
        <f t="shared" si="155"/>
        <v>0</v>
      </c>
    </row>
    <row r="594" spans="1:11" x14ac:dyDescent="0.25">
      <c r="A594" s="2" t="s">
        <v>1019</v>
      </c>
      <c r="B594" s="2">
        <v>13387</v>
      </c>
      <c r="C594" s="17">
        <v>4.8500000000000001E-2</v>
      </c>
      <c r="D594" s="17">
        <v>4.8500000000000001E-2</v>
      </c>
      <c r="E594" s="18">
        <v>0</v>
      </c>
      <c r="F594" s="19">
        <f t="shared" si="151"/>
        <v>0</v>
      </c>
      <c r="G594" s="19">
        <f t="shared" si="152"/>
        <v>0</v>
      </c>
      <c r="H594" s="18">
        <f t="shared" si="153"/>
        <v>0</v>
      </c>
      <c r="I594" s="18">
        <f t="shared" si="156"/>
        <v>0</v>
      </c>
      <c r="J594" s="18">
        <f t="shared" si="156"/>
        <v>0</v>
      </c>
      <c r="K594" s="18">
        <f t="shared" si="155"/>
        <v>0</v>
      </c>
    </row>
    <row r="595" spans="1:11" x14ac:dyDescent="0.25">
      <c r="A595" s="2" t="s">
        <v>1020</v>
      </c>
      <c r="B595" s="2">
        <v>13388</v>
      </c>
      <c r="C595" s="17">
        <v>2.24E-2</v>
      </c>
      <c r="D595" s="17">
        <v>2.23E-2</v>
      </c>
      <c r="E595" s="18">
        <v>0</v>
      </c>
      <c r="F595" s="19">
        <f t="shared" si="151"/>
        <v>0</v>
      </c>
      <c r="G595" s="19">
        <f t="shared" si="152"/>
        <v>0</v>
      </c>
      <c r="H595" s="18">
        <f t="shared" si="153"/>
        <v>0</v>
      </c>
      <c r="I595" s="18">
        <f t="shared" si="156"/>
        <v>0</v>
      </c>
      <c r="J595" s="18">
        <f t="shared" si="156"/>
        <v>0</v>
      </c>
      <c r="K595" s="18">
        <f t="shared" si="155"/>
        <v>0</v>
      </c>
    </row>
    <row r="596" spans="1:11" x14ac:dyDescent="0.25">
      <c r="A596" s="2" t="s">
        <v>1021</v>
      </c>
      <c r="B596" s="2">
        <v>13388</v>
      </c>
      <c r="C596" s="17">
        <v>4.2900000000000001E-2</v>
      </c>
      <c r="D596" s="17">
        <v>4.19E-2</v>
      </c>
      <c r="E596" s="18">
        <v>0</v>
      </c>
      <c r="F596" s="19">
        <f t="shared" si="151"/>
        <v>0</v>
      </c>
      <c r="G596" s="19">
        <f t="shared" si="152"/>
        <v>0</v>
      </c>
      <c r="H596" s="18">
        <f t="shared" si="153"/>
        <v>0</v>
      </c>
      <c r="I596" s="18">
        <f t="shared" si="156"/>
        <v>0</v>
      </c>
      <c r="J596" s="18">
        <f t="shared" si="156"/>
        <v>0</v>
      </c>
      <c r="K596" s="18">
        <f t="shared" si="155"/>
        <v>0</v>
      </c>
    </row>
    <row r="597" spans="1:11" x14ac:dyDescent="0.25">
      <c r="A597" s="2" t="s">
        <v>1022</v>
      </c>
      <c r="B597" s="2">
        <v>13388</v>
      </c>
      <c r="C597" s="17">
        <v>4.53E-2</v>
      </c>
      <c r="D597" s="17">
        <v>4.53E-2</v>
      </c>
      <c r="E597" s="18">
        <v>0</v>
      </c>
      <c r="F597" s="19">
        <f t="shared" si="151"/>
        <v>0</v>
      </c>
      <c r="G597" s="19">
        <f t="shared" si="152"/>
        <v>0</v>
      </c>
      <c r="H597" s="18">
        <f t="shared" si="153"/>
        <v>0</v>
      </c>
      <c r="I597" s="18">
        <f t="shared" si="156"/>
        <v>0</v>
      </c>
      <c r="J597" s="18">
        <f t="shared" si="156"/>
        <v>0</v>
      </c>
      <c r="K597" s="18">
        <f t="shared" si="155"/>
        <v>0</v>
      </c>
    </row>
    <row r="598" spans="1:11" x14ac:dyDescent="0.25">
      <c r="A598" s="2" t="s">
        <v>1023</v>
      </c>
      <c r="B598" s="2">
        <v>13388</v>
      </c>
      <c r="C598" s="17">
        <v>4.3999999999999997E-2</v>
      </c>
      <c r="D598" s="17">
        <v>4.3900000000000002E-2</v>
      </c>
      <c r="E598" s="18">
        <v>0</v>
      </c>
      <c r="F598" s="19">
        <f t="shared" si="151"/>
        <v>0</v>
      </c>
      <c r="G598" s="19">
        <f t="shared" si="152"/>
        <v>0</v>
      </c>
      <c r="H598" s="18">
        <f t="shared" si="153"/>
        <v>0</v>
      </c>
      <c r="I598" s="18">
        <f t="shared" si="156"/>
        <v>0</v>
      </c>
      <c r="J598" s="18">
        <f t="shared" si="156"/>
        <v>0</v>
      </c>
      <c r="K598" s="18">
        <f t="shared" si="155"/>
        <v>0</v>
      </c>
    </row>
    <row r="599" spans="1:11" x14ac:dyDescent="0.25">
      <c r="A599" s="2" t="s">
        <v>1024</v>
      </c>
      <c r="B599" s="2">
        <v>1338901</v>
      </c>
      <c r="C599" s="17">
        <v>0.25</v>
      </c>
      <c r="D599" s="17">
        <v>0.25</v>
      </c>
      <c r="E599" s="18">
        <v>0</v>
      </c>
      <c r="F599" s="19">
        <f t="shared" si="151"/>
        <v>0</v>
      </c>
      <c r="G599" s="19">
        <f t="shared" si="152"/>
        <v>0</v>
      </c>
      <c r="H599" s="18">
        <f t="shared" si="153"/>
        <v>0</v>
      </c>
      <c r="I599" s="18">
        <f t="shared" si="156"/>
        <v>0</v>
      </c>
      <c r="J599" s="18">
        <f t="shared" si="156"/>
        <v>0</v>
      </c>
      <c r="K599" s="18">
        <f t="shared" si="155"/>
        <v>0</v>
      </c>
    </row>
    <row r="600" spans="1:11" x14ac:dyDescent="0.25">
      <c r="A600" s="2" t="s">
        <v>1025</v>
      </c>
      <c r="B600" s="2">
        <v>13389</v>
      </c>
      <c r="C600" s="17">
        <v>0.2</v>
      </c>
      <c r="D600" s="17">
        <v>0.2</v>
      </c>
      <c r="E600" s="18">
        <v>0</v>
      </c>
      <c r="F600" s="19">
        <f t="shared" si="151"/>
        <v>0</v>
      </c>
      <c r="G600" s="19">
        <f t="shared" si="152"/>
        <v>0</v>
      </c>
      <c r="H600" s="18">
        <f t="shared" si="153"/>
        <v>0</v>
      </c>
      <c r="I600" s="18">
        <f t="shared" si="156"/>
        <v>0</v>
      </c>
      <c r="J600" s="18">
        <f t="shared" si="156"/>
        <v>0</v>
      </c>
      <c r="K600" s="18">
        <f t="shared" si="155"/>
        <v>0</v>
      </c>
    </row>
    <row r="601" spans="1:11" x14ac:dyDescent="0.25">
      <c r="A601" s="2" t="s">
        <v>1026</v>
      </c>
      <c r="B601" s="2">
        <v>1345101</v>
      </c>
      <c r="C601" s="17">
        <v>0.25</v>
      </c>
      <c r="D601" s="17">
        <v>0.25</v>
      </c>
      <c r="E601" s="18">
        <v>0</v>
      </c>
      <c r="F601" s="19">
        <f t="shared" si="151"/>
        <v>0</v>
      </c>
      <c r="G601" s="19">
        <f t="shared" si="152"/>
        <v>0</v>
      </c>
      <c r="H601" s="18">
        <f t="shared" si="153"/>
        <v>0</v>
      </c>
      <c r="I601" s="18">
        <f t="shared" si="156"/>
        <v>0</v>
      </c>
      <c r="J601" s="18">
        <f t="shared" si="156"/>
        <v>0</v>
      </c>
      <c r="K601" s="18">
        <f t="shared" si="155"/>
        <v>0</v>
      </c>
    </row>
    <row r="602" spans="1:11" x14ac:dyDescent="0.25">
      <c r="A602" s="2" t="s">
        <v>1027</v>
      </c>
      <c r="B602" s="2">
        <v>13451</v>
      </c>
      <c r="C602" s="17">
        <v>0.2</v>
      </c>
      <c r="D602" s="17">
        <v>0.2</v>
      </c>
      <c r="E602" s="18">
        <v>0</v>
      </c>
      <c r="F602" s="19">
        <f t="shared" si="151"/>
        <v>0</v>
      </c>
      <c r="G602" s="19">
        <f t="shared" si="152"/>
        <v>0</v>
      </c>
      <c r="H602" s="18">
        <f t="shared" si="153"/>
        <v>0</v>
      </c>
      <c r="I602" s="18">
        <f t="shared" si="156"/>
        <v>0</v>
      </c>
      <c r="J602" s="18">
        <f t="shared" si="156"/>
        <v>0</v>
      </c>
      <c r="K602" s="18">
        <f t="shared" si="155"/>
        <v>0</v>
      </c>
    </row>
    <row r="603" spans="1:11" x14ac:dyDescent="0.25">
      <c r="A603" s="2" t="s">
        <v>1028</v>
      </c>
      <c r="B603" s="2">
        <v>1345201</v>
      </c>
      <c r="C603" s="17">
        <v>0.19439999999999999</v>
      </c>
      <c r="D603" s="17">
        <v>0.19439999999999999</v>
      </c>
      <c r="E603" s="18">
        <v>0</v>
      </c>
      <c r="F603" s="19">
        <f t="shared" si="151"/>
        <v>0</v>
      </c>
      <c r="G603" s="19">
        <f t="shared" si="152"/>
        <v>0</v>
      </c>
      <c r="H603" s="18">
        <f t="shared" si="153"/>
        <v>0</v>
      </c>
      <c r="I603" s="18">
        <f t="shared" si="156"/>
        <v>0</v>
      </c>
      <c r="J603" s="18">
        <f t="shared" si="156"/>
        <v>0</v>
      </c>
      <c r="K603" s="18">
        <f t="shared" si="155"/>
        <v>0</v>
      </c>
    </row>
    <row r="604" spans="1:11" x14ac:dyDescent="0.25">
      <c r="A604" s="2" t="s">
        <v>1029</v>
      </c>
      <c r="B604" s="2">
        <v>1345202</v>
      </c>
      <c r="C604" s="17">
        <v>0.20269999999999999</v>
      </c>
      <c r="D604" s="17">
        <v>0.20269999999999999</v>
      </c>
      <c r="E604" s="18">
        <v>0</v>
      </c>
      <c r="F604" s="19">
        <f t="shared" si="151"/>
        <v>0</v>
      </c>
      <c r="G604" s="19">
        <f t="shared" si="152"/>
        <v>0</v>
      </c>
      <c r="H604" s="18">
        <f t="shared" si="153"/>
        <v>0</v>
      </c>
      <c r="I604" s="18">
        <f t="shared" si="156"/>
        <v>0</v>
      </c>
      <c r="J604" s="18">
        <f t="shared" si="156"/>
        <v>0</v>
      </c>
      <c r="K604" s="18">
        <f t="shared" si="155"/>
        <v>0</v>
      </c>
    </row>
    <row r="605" spans="1:11" x14ac:dyDescent="0.25">
      <c r="A605" s="2" t="s">
        <v>1030</v>
      </c>
      <c r="B605" s="2">
        <v>13452</v>
      </c>
      <c r="C605" s="17">
        <v>9.2899999999999996E-2</v>
      </c>
      <c r="D605" s="17">
        <v>9.2899999999999996E-2</v>
      </c>
      <c r="E605" s="18">
        <v>0</v>
      </c>
      <c r="F605" s="19">
        <f t="shared" si="151"/>
        <v>0</v>
      </c>
      <c r="G605" s="19">
        <f t="shared" si="152"/>
        <v>0</v>
      </c>
      <c r="H605" s="18">
        <f t="shared" si="153"/>
        <v>0</v>
      </c>
      <c r="I605" s="18">
        <f t="shared" si="156"/>
        <v>0</v>
      </c>
      <c r="J605" s="18">
        <f t="shared" si="156"/>
        <v>0</v>
      </c>
      <c r="K605" s="18">
        <f t="shared" si="155"/>
        <v>0</v>
      </c>
    </row>
    <row r="606" spans="1:11" x14ac:dyDescent="0.25">
      <c r="A606" s="2" t="s">
        <v>1031</v>
      </c>
      <c r="B606" s="2">
        <v>1345301</v>
      </c>
      <c r="C606" s="17">
        <v>0.1</v>
      </c>
      <c r="D606" s="17">
        <v>0.1</v>
      </c>
      <c r="E606" s="18">
        <v>0</v>
      </c>
      <c r="F606" s="19">
        <f t="shared" si="151"/>
        <v>0</v>
      </c>
      <c r="G606" s="19">
        <f t="shared" si="152"/>
        <v>0</v>
      </c>
      <c r="H606" s="18">
        <f t="shared" si="153"/>
        <v>0</v>
      </c>
      <c r="I606" s="18">
        <f t="shared" si="156"/>
        <v>0</v>
      </c>
      <c r="J606" s="18">
        <f t="shared" si="156"/>
        <v>0</v>
      </c>
      <c r="K606" s="18">
        <f t="shared" si="155"/>
        <v>0</v>
      </c>
    </row>
    <row r="607" spans="1:11" x14ac:dyDescent="0.25">
      <c r="A607" s="2" t="s">
        <v>1032</v>
      </c>
      <c r="B607" s="2">
        <v>13453</v>
      </c>
      <c r="C607" s="17">
        <v>0.04</v>
      </c>
      <c r="D607" s="17">
        <v>0.04</v>
      </c>
      <c r="E607" s="18">
        <v>0</v>
      </c>
      <c r="F607" s="19">
        <f t="shared" ref="F607:F624" si="157">E607*C607/12</f>
        <v>0</v>
      </c>
      <c r="G607" s="19">
        <f t="shared" ref="G607:G651" si="158">+E607*D607/12</f>
        <v>0</v>
      </c>
      <c r="H607" s="18">
        <f t="shared" ref="H607:H651" si="159">+G607-F607</f>
        <v>0</v>
      </c>
      <c r="I607" s="18">
        <f t="shared" ref="I607:J638" si="160">+F607*12</f>
        <v>0</v>
      </c>
      <c r="J607" s="18">
        <f t="shared" si="160"/>
        <v>0</v>
      </c>
      <c r="K607" s="18">
        <f t="shared" ref="K607:K651" si="161">+J607-I607</f>
        <v>0</v>
      </c>
    </row>
    <row r="608" spans="1:11" x14ac:dyDescent="0.25">
      <c r="A608" s="2" t="s">
        <v>1033</v>
      </c>
      <c r="B608" s="2">
        <v>1351101</v>
      </c>
      <c r="C608" s="17">
        <v>0.25</v>
      </c>
      <c r="D608" s="17">
        <v>0.25</v>
      </c>
      <c r="E608" s="18">
        <v>0</v>
      </c>
      <c r="F608" s="19">
        <f t="shared" si="157"/>
        <v>0</v>
      </c>
      <c r="G608" s="19">
        <f t="shared" si="158"/>
        <v>0</v>
      </c>
      <c r="H608" s="18">
        <f t="shared" si="159"/>
        <v>0</v>
      </c>
      <c r="I608" s="18">
        <f t="shared" si="160"/>
        <v>0</v>
      </c>
      <c r="J608" s="18">
        <f t="shared" si="160"/>
        <v>0</v>
      </c>
      <c r="K608" s="18">
        <f t="shared" si="161"/>
        <v>0</v>
      </c>
    </row>
    <row r="609" spans="1:11" x14ac:dyDescent="0.25">
      <c r="A609" s="2" t="s">
        <v>1034</v>
      </c>
      <c r="B609" s="2">
        <v>13511</v>
      </c>
      <c r="C609" s="17">
        <v>0.2</v>
      </c>
      <c r="D609" s="17">
        <v>0.2</v>
      </c>
      <c r="E609" s="18">
        <v>0</v>
      </c>
      <c r="F609" s="19">
        <f t="shared" si="157"/>
        <v>0</v>
      </c>
      <c r="G609" s="19">
        <f t="shared" si="158"/>
        <v>0</v>
      </c>
      <c r="H609" s="18">
        <f t="shared" si="159"/>
        <v>0</v>
      </c>
      <c r="I609" s="18">
        <f t="shared" si="160"/>
        <v>0</v>
      </c>
      <c r="J609" s="18">
        <f t="shared" si="160"/>
        <v>0</v>
      </c>
      <c r="K609" s="18">
        <f t="shared" si="161"/>
        <v>0</v>
      </c>
    </row>
    <row r="610" spans="1:11" x14ac:dyDescent="0.25">
      <c r="A610" s="2" t="s">
        <v>1035</v>
      </c>
      <c r="B610" s="2">
        <v>1351201</v>
      </c>
      <c r="C610" s="17">
        <v>0.19439999999999999</v>
      </c>
      <c r="D610" s="17">
        <v>0.19439999999999999</v>
      </c>
      <c r="E610" s="18">
        <v>0</v>
      </c>
      <c r="F610" s="19">
        <f t="shared" si="157"/>
        <v>0</v>
      </c>
      <c r="G610" s="19">
        <f t="shared" si="158"/>
        <v>0</v>
      </c>
      <c r="H610" s="18">
        <f t="shared" si="159"/>
        <v>0</v>
      </c>
      <c r="I610" s="18">
        <f t="shared" si="160"/>
        <v>0</v>
      </c>
      <c r="J610" s="18">
        <f t="shared" si="160"/>
        <v>0</v>
      </c>
      <c r="K610" s="18">
        <f t="shared" si="161"/>
        <v>0</v>
      </c>
    </row>
    <row r="611" spans="1:11" x14ac:dyDescent="0.25">
      <c r="A611" s="2" t="s">
        <v>1036</v>
      </c>
      <c r="B611" s="2">
        <v>1351202</v>
      </c>
      <c r="C611" s="17">
        <v>0.20269999999999999</v>
      </c>
      <c r="D611" s="17">
        <v>0.20269999999999999</v>
      </c>
      <c r="E611" s="18">
        <v>0</v>
      </c>
      <c r="F611" s="19">
        <f t="shared" si="157"/>
        <v>0</v>
      </c>
      <c r="G611" s="19">
        <f t="shared" si="158"/>
        <v>0</v>
      </c>
      <c r="H611" s="18">
        <f t="shared" si="159"/>
        <v>0</v>
      </c>
      <c r="I611" s="18">
        <f t="shared" si="160"/>
        <v>0</v>
      </c>
      <c r="J611" s="18">
        <f t="shared" si="160"/>
        <v>0</v>
      </c>
      <c r="K611" s="18">
        <f t="shared" si="161"/>
        <v>0</v>
      </c>
    </row>
    <row r="612" spans="1:11" x14ac:dyDescent="0.25">
      <c r="A612" s="2" t="s">
        <v>1037</v>
      </c>
      <c r="B612" s="2">
        <v>13512</v>
      </c>
      <c r="C612" s="17">
        <v>9.2899999999999996E-2</v>
      </c>
      <c r="D612" s="17">
        <v>9.2899999999999996E-2</v>
      </c>
      <c r="E612" s="18">
        <v>0</v>
      </c>
      <c r="F612" s="19">
        <f t="shared" si="157"/>
        <v>0</v>
      </c>
      <c r="G612" s="19">
        <f t="shared" si="158"/>
        <v>0</v>
      </c>
      <c r="H612" s="18">
        <f t="shared" si="159"/>
        <v>0</v>
      </c>
      <c r="I612" s="18">
        <f t="shared" si="160"/>
        <v>0</v>
      </c>
      <c r="J612" s="18">
        <f t="shared" si="160"/>
        <v>0</v>
      </c>
      <c r="K612" s="18">
        <f t="shared" si="161"/>
        <v>0</v>
      </c>
    </row>
    <row r="613" spans="1:11" x14ac:dyDescent="0.25">
      <c r="A613" s="2" t="s">
        <v>1038</v>
      </c>
      <c r="B613" s="2">
        <v>13512</v>
      </c>
      <c r="C613" s="17">
        <v>9.2899999999999996E-2</v>
      </c>
      <c r="D613" s="17">
        <v>9.2899999999999996E-2</v>
      </c>
      <c r="E613" s="18">
        <v>0</v>
      </c>
      <c r="F613" s="19">
        <f t="shared" si="157"/>
        <v>0</v>
      </c>
      <c r="G613" s="19">
        <f t="shared" si="158"/>
        <v>0</v>
      </c>
      <c r="H613" s="18">
        <f t="shared" si="159"/>
        <v>0</v>
      </c>
      <c r="I613" s="18">
        <f t="shared" si="160"/>
        <v>0</v>
      </c>
      <c r="J613" s="18">
        <f t="shared" si="160"/>
        <v>0</v>
      </c>
      <c r="K613" s="18">
        <f t="shared" si="161"/>
        <v>0</v>
      </c>
    </row>
    <row r="614" spans="1:11" x14ac:dyDescent="0.25">
      <c r="A614" s="2" t="s">
        <v>1039</v>
      </c>
      <c r="B614" s="2">
        <v>1351301</v>
      </c>
      <c r="C614" s="17">
        <v>0.1</v>
      </c>
      <c r="D614" s="17">
        <v>0.1</v>
      </c>
      <c r="E614" s="18">
        <v>0</v>
      </c>
      <c r="F614" s="19">
        <f t="shared" si="157"/>
        <v>0</v>
      </c>
      <c r="G614" s="19">
        <f t="shared" si="158"/>
        <v>0</v>
      </c>
      <c r="H614" s="18">
        <f t="shared" si="159"/>
        <v>0</v>
      </c>
      <c r="I614" s="18">
        <f t="shared" si="160"/>
        <v>0</v>
      </c>
      <c r="J614" s="18">
        <f t="shared" si="160"/>
        <v>0</v>
      </c>
      <c r="K614" s="18">
        <f t="shared" si="161"/>
        <v>0</v>
      </c>
    </row>
    <row r="615" spans="1:11" x14ac:dyDescent="0.25">
      <c r="A615" s="2" t="s">
        <v>1040</v>
      </c>
      <c r="B615" s="2">
        <v>1351301</v>
      </c>
      <c r="C615" s="17">
        <v>0.1</v>
      </c>
      <c r="D615" s="17">
        <v>0.1</v>
      </c>
      <c r="E615" s="18">
        <v>0</v>
      </c>
      <c r="F615" s="19">
        <f t="shared" si="157"/>
        <v>0</v>
      </c>
      <c r="G615" s="19">
        <f t="shared" si="158"/>
        <v>0</v>
      </c>
      <c r="H615" s="18">
        <f t="shared" si="159"/>
        <v>0</v>
      </c>
      <c r="I615" s="18">
        <f t="shared" si="160"/>
        <v>0</v>
      </c>
      <c r="J615" s="18">
        <f t="shared" si="160"/>
        <v>0</v>
      </c>
      <c r="K615" s="18">
        <f t="shared" si="161"/>
        <v>0</v>
      </c>
    </row>
    <row r="616" spans="1:11" x14ac:dyDescent="0.25">
      <c r="A616" s="2" t="s">
        <v>1041</v>
      </c>
      <c r="B616" s="2">
        <v>13513</v>
      </c>
      <c r="C616" s="17">
        <v>0.04</v>
      </c>
      <c r="D616" s="17">
        <v>0.04</v>
      </c>
      <c r="E616" s="18">
        <v>0</v>
      </c>
      <c r="F616" s="19">
        <f t="shared" si="157"/>
        <v>0</v>
      </c>
      <c r="G616" s="19">
        <f t="shared" si="158"/>
        <v>0</v>
      </c>
      <c r="H616" s="18">
        <f t="shared" si="159"/>
        <v>0</v>
      </c>
      <c r="I616" s="18">
        <f t="shared" si="160"/>
        <v>0</v>
      </c>
      <c r="J616" s="18">
        <f t="shared" si="160"/>
        <v>0</v>
      </c>
      <c r="K616" s="18">
        <f t="shared" si="161"/>
        <v>0</v>
      </c>
    </row>
    <row r="617" spans="1:11" x14ac:dyDescent="0.25">
      <c r="A617" s="2" t="s">
        <v>1042</v>
      </c>
      <c r="B617" s="2">
        <v>1363101</v>
      </c>
      <c r="C617" s="17">
        <v>0.25</v>
      </c>
      <c r="D617" s="17">
        <v>0.25</v>
      </c>
      <c r="E617" s="18">
        <v>0</v>
      </c>
      <c r="F617" s="19">
        <f t="shared" si="157"/>
        <v>0</v>
      </c>
      <c r="G617" s="19">
        <f t="shared" si="158"/>
        <v>0</v>
      </c>
      <c r="H617" s="18">
        <f t="shared" si="159"/>
        <v>0</v>
      </c>
      <c r="I617" s="18">
        <f t="shared" si="160"/>
        <v>0</v>
      </c>
      <c r="J617" s="18">
        <f t="shared" si="160"/>
        <v>0</v>
      </c>
      <c r="K617" s="18">
        <f t="shared" si="161"/>
        <v>0</v>
      </c>
    </row>
    <row r="618" spans="1:11" x14ac:dyDescent="0.25">
      <c r="A618" s="2" t="s">
        <v>1043</v>
      </c>
      <c r="B618" s="2">
        <v>1363102</v>
      </c>
      <c r="C618" s="17">
        <v>0.2</v>
      </c>
      <c r="D618" s="17">
        <v>0.2</v>
      </c>
      <c r="E618" s="18">
        <v>0</v>
      </c>
      <c r="F618" s="19">
        <f t="shared" si="157"/>
        <v>0</v>
      </c>
      <c r="G618" s="19">
        <f t="shared" si="158"/>
        <v>0</v>
      </c>
      <c r="H618" s="18">
        <f t="shared" si="159"/>
        <v>0</v>
      </c>
      <c r="I618" s="18">
        <f t="shared" si="160"/>
        <v>0</v>
      </c>
      <c r="J618" s="18">
        <f t="shared" si="160"/>
        <v>0</v>
      </c>
      <c r="K618" s="18">
        <f t="shared" si="161"/>
        <v>0</v>
      </c>
    </row>
    <row r="619" spans="1:11" x14ac:dyDescent="0.25">
      <c r="A619" s="2" t="s">
        <v>1044</v>
      </c>
      <c r="B619" s="2">
        <v>13631</v>
      </c>
      <c r="C619" s="17">
        <v>0.2</v>
      </c>
      <c r="D619" s="17">
        <v>0.2</v>
      </c>
      <c r="E619" s="18">
        <v>0</v>
      </c>
      <c r="F619" s="19">
        <f t="shared" si="157"/>
        <v>0</v>
      </c>
      <c r="G619" s="19">
        <f t="shared" si="158"/>
        <v>0</v>
      </c>
      <c r="H619" s="18">
        <f t="shared" si="159"/>
        <v>0</v>
      </c>
      <c r="I619" s="18">
        <f t="shared" si="160"/>
        <v>0</v>
      </c>
      <c r="J619" s="18">
        <f t="shared" si="160"/>
        <v>0</v>
      </c>
      <c r="K619" s="18">
        <f t="shared" si="161"/>
        <v>0</v>
      </c>
    </row>
    <row r="620" spans="1:11" x14ac:dyDescent="0.25">
      <c r="A620" s="2" t="s">
        <v>1045</v>
      </c>
      <c r="B620" s="2">
        <v>1363201</v>
      </c>
      <c r="C620" s="17">
        <v>0.19439999999999999</v>
      </c>
      <c r="D620" s="17">
        <v>0.19439999999999999</v>
      </c>
      <c r="E620" s="18">
        <v>0</v>
      </c>
      <c r="F620" s="19">
        <f t="shared" si="157"/>
        <v>0</v>
      </c>
      <c r="G620" s="19">
        <f t="shared" si="158"/>
        <v>0</v>
      </c>
      <c r="H620" s="18">
        <f t="shared" si="159"/>
        <v>0</v>
      </c>
      <c r="I620" s="18">
        <f t="shared" si="160"/>
        <v>0</v>
      </c>
      <c r="J620" s="18">
        <f t="shared" si="160"/>
        <v>0</v>
      </c>
      <c r="K620" s="18">
        <f t="shared" si="161"/>
        <v>0</v>
      </c>
    </row>
    <row r="621" spans="1:11" x14ac:dyDescent="0.25">
      <c r="A621" s="2" t="s">
        <v>1046</v>
      </c>
      <c r="B621" s="2">
        <v>1363202</v>
      </c>
      <c r="C621" s="17">
        <v>0.20269999999999999</v>
      </c>
      <c r="D621" s="17">
        <v>0.20269999999999999</v>
      </c>
      <c r="E621" s="18">
        <v>0</v>
      </c>
      <c r="F621" s="19">
        <f t="shared" si="157"/>
        <v>0</v>
      </c>
      <c r="G621" s="19">
        <f t="shared" si="158"/>
        <v>0</v>
      </c>
      <c r="H621" s="18">
        <f t="shared" si="159"/>
        <v>0</v>
      </c>
      <c r="I621" s="18">
        <f t="shared" si="160"/>
        <v>0</v>
      </c>
      <c r="J621" s="18">
        <f t="shared" si="160"/>
        <v>0</v>
      </c>
      <c r="K621" s="18">
        <f t="shared" si="161"/>
        <v>0</v>
      </c>
    </row>
    <row r="622" spans="1:11" x14ac:dyDescent="0.25">
      <c r="A622" s="2" t="s">
        <v>1047</v>
      </c>
      <c r="B622" s="2">
        <v>1363204</v>
      </c>
      <c r="C622" s="17">
        <v>0.20619999999999999</v>
      </c>
      <c r="D622" s="17">
        <v>0.20610000000000001</v>
      </c>
      <c r="E622" s="18">
        <v>0</v>
      </c>
      <c r="F622" s="19">
        <f t="shared" si="157"/>
        <v>0</v>
      </c>
      <c r="G622" s="19">
        <f t="shared" si="158"/>
        <v>0</v>
      </c>
      <c r="H622" s="18">
        <f t="shared" si="159"/>
        <v>0</v>
      </c>
      <c r="I622" s="18">
        <f t="shared" si="160"/>
        <v>0</v>
      </c>
      <c r="J622" s="18">
        <f t="shared" si="160"/>
        <v>0</v>
      </c>
      <c r="K622" s="18">
        <f t="shared" si="161"/>
        <v>0</v>
      </c>
    </row>
    <row r="623" spans="1:11" x14ac:dyDescent="0.25">
      <c r="A623" s="2" t="s">
        <v>1048</v>
      </c>
      <c r="B623" s="2">
        <v>1363205</v>
      </c>
      <c r="C623" s="17">
        <v>0.20619999999999999</v>
      </c>
      <c r="D623" s="17">
        <v>0.20610000000000001</v>
      </c>
      <c r="E623" s="18">
        <v>0</v>
      </c>
      <c r="F623" s="19">
        <f t="shared" si="157"/>
        <v>0</v>
      </c>
      <c r="G623" s="19">
        <f t="shared" si="158"/>
        <v>0</v>
      </c>
      <c r="H623" s="18">
        <f t="shared" si="159"/>
        <v>0</v>
      </c>
      <c r="I623" s="18">
        <f t="shared" si="160"/>
        <v>0</v>
      </c>
      <c r="J623" s="18">
        <f t="shared" si="160"/>
        <v>0</v>
      </c>
      <c r="K623" s="18">
        <f t="shared" si="161"/>
        <v>0</v>
      </c>
    </row>
    <row r="624" spans="1:11" x14ac:dyDescent="0.25">
      <c r="A624" s="2" t="s">
        <v>1049</v>
      </c>
      <c r="B624" s="2">
        <v>1363206</v>
      </c>
      <c r="C624" s="17">
        <v>6.6699999999999995E-2</v>
      </c>
      <c r="D624" s="17">
        <v>6.6699999999999995E-2</v>
      </c>
      <c r="E624" s="18">
        <v>0</v>
      </c>
      <c r="F624" s="19">
        <f t="shared" si="157"/>
        <v>0</v>
      </c>
      <c r="G624" s="19">
        <f t="shared" si="158"/>
        <v>0</v>
      </c>
      <c r="H624" s="18">
        <f t="shared" si="159"/>
        <v>0</v>
      </c>
      <c r="I624" s="18">
        <f t="shared" si="160"/>
        <v>0</v>
      </c>
      <c r="J624" s="18">
        <f t="shared" si="160"/>
        <v>0</v>
      </c>
      <c r="K624" s="18">
        <f t="shared" si="161"/>
        <v>0</v>
      </c>
    </row>
    <row r="625" spans="1:11" x14ac:dyDescent="0.25">
      <c r="A625" s="2" t="s">
        <v>1050</v>
      </c>
      <c r="B625" s="2">
        <v>1363206</v>
      </c>
      <c r="C625" s="17">
        <v>6.6699999999999995E-2</v>
      </c>
      <c r="D625" s="17">
        <v>6.6699999999999995E-2</v>
      </c>
      <c r="E625" s="18">
        <v>0</v>
      </c>
      <c r="F625" s="19">
        <f>E625*$C625/12</f>
        <v>0</v>
      </c>
      <c r="G625" s="19">
        <f t="shared" si="158"/>
        <v>0</v>
      </c>
      <c r="H625" s="18">
        <f t="shared" si="159"/>
        <v>0</v>
      </c>
      <c r="I625" s="18">
        <f t="shared" si="160"/>
        <v>0</v>
      </c>
      <c r="J625" s="18">
        <f t="shared" si="160"/>
        <v>0</v>
      </c>
      <c r="K625" s="18">
        <f t="shared" si="161"/>
        <v>0</v>
      </c>
    </row>
    <row r="626" spans="1:11" x14ac:dyDescent="0.25">
      <c r="A626" s="2" t="s">
        <v>1051</v>
      </c>
      <c r="B626" s="2">
        <v>13632</v>
      </c>
      <c r="C626" s="17">
        <v>9.2899999999999996E-2</v>
      </c>
      <c r="D626" s="17">
        <v>9.2899999999999996E-2</v>
      </c>
      <c r="E626" s="18">
        <v>0</v>
      </c>
      <c r="F626" s="19">
        <f>E626*C626/12</f>
        <v>0</v>
      </c>
      <c r="G626" s="19">
        <f t="shared" si="158"/>
        <v>0</v>
      </c>
      <c r="H626" s="18">
        <f t="shared" si="159"/>
        <v>0</v>
      </c>
      <c r="I626" s="18">
        <f t="shared" si="160"/>
        <v>0</v>
      </c>
      <c r="J626" s="18">
        <f t="shared" si="160"/>
        <v>0</v>
      </c>
      <c r="K626" s="18">
        <f t="shared" si="161"/>
        <v>0</v>
      </c>
    </row>
    <row r="627" spans="1:11" x14ac:dyDescent="0.25">
      <c r="A627" s="2" t="s">
        <v>1052</v>
      </c>
      <c r="B627" s="2">
        <v>1363301</v>
      </c>
      <c r="C627" s="17">
        <v>0.1</v>
      </c>
      <c r="D627" s="17">
        <v>0.1</v>
      </c>
      <c r="E627" s="18">
        <v>0</v>
      </c>
      <c r="F627" s="19">
        <f>E627*C627/12</f>
        <v>0</v>
      </c>
      <c r="G627" s="19">
        <f t="shared" si="158"/>
        <v>0</v>
      </c>
      <c r="H627" s="18">
        <f t="shared" si="159"/>
        <v>0</v>
      </c>
      <c r="I627" s="18">
        <f t="shared" si="160"/>
        <v>0</v>
      </c>
      <c r="J627" s="18">
        <f t="shared" si="160"/>
        <v>0</v>
      </c>
      <c r="K627" s="18">
        <f t="shared" si="161"/>
        <v>0</v>
      </c>
    </row>
    <row r="628" spans="1:11" x14ac:dyDescent="0.25">
      <c r="A628" s="2" t="s">
        <v>1053</v>
      </c>
      <c r="B628" s="2">
        <v>1363302</v>
      </c>
      <c r="C628" s="17">
        <v>0</v>
      </c>
      <c r="D628" s="17">
        <v>0</v>
      </c>
      <c r="E628" s="18">
        <v>0</v>
      </c>
      <c r="F628" s="19">
        <f>E628*C628/12</f>
        <v>0</v>
      </c>
      <c r="G628" s="19">
        <f t="shared" si="158"/>
        <v>0</v>
      </c>
      <c r="H628" s="18">
        <f t="shared" si="159"/>
        <v>0</v>
      </c>
      <c r="I628" s="18">
        <f t="shared" si="160"/>
        <v>0</v>
      </c>
      <c r="J628" s="18">
        <f t="shared" si="160"/>
        <v>0</v>
      </c>
      <c r="K628" s="18">
        <f t="shared" si="161"/>
        <v>0</v>
      </c>
    </row>
    <row r="629" spans="1:11" x14ac:dyDescent="0.25">
      <c r="A629" s="2" t="s">
        <v>1054</v>
      </c>
      <c r="B629" s="2">
        <v>1363303</v>
      </c>
      <c r="C629" s="17">
        <v>6.6699999999999995E-2</v>
      </c>
      <c r="D629" s="17">
        <v>6.6699999999999995E-2</v>
      </c>
      <c r="E629" s="18">
        <v>0</v>
      </c>
      <c r="F629" s="19">
        <f>E629*C629/12</f>
        <v>0</v>
      </c>
      <c r="G629" s="19">
        <f t="shared" si="158"/>
        <v>0</v>
      </c>
      <c r="H629" s="18">
        <f t="shared" si="159"/>
        <v>0</v>
      </c>
      <c r="I629" s="18">
        <f t="shared" si="160"/>
        <v>0</v>
      </c>
      <c r="J629" s="18">
        <f t="shared" si="160"/>
        <v>0</v>
      </c>
      <c r="K629" s="18">
        <f t="shared" si="161"/>
        <v>0</v>
      </c>
    </row>
    <row r="630" spans="1:11" x14ac:dyDescent="0.25">
      <c r="A630" s="2" t="s">
        <v>1055</v>
      </c>
      <c r="B630" s="2">
        <v>1363303</v>
      </c>
      <c r="C630" s="17">
        <v>6.6699999999999995E-2</v>
      </c>
      <c r="D630" s="17">
        <v>6.6699999999999995E-2</v>
      </c>
      <c r="E630" s="18">
        <v>0</v>
      </c>
      <c r="F630" s="19">
        <f>E630*$C630/12</f>
        <v>0</v>
      </c>
      <c r="G630" s="19">
        <f t="shared" si="158"/>
        <v>0</v>
      </c>
      <c r="H630" s="18">
        <f t="shared" si="159"/>
        <v>0</v>
      </c>
      <c r="I630" s="18">
        <f t="shared" si="160"/>
        <v>0</v>
      </c>
      <c r="J630" s="18">
        <f t="shared" si="160"/>
        <v>0</v>
      </c>
      <c r="K630" s="18">
        <f t="shared" si="161"/>
        <v>0</v>
      </c>
    </row>
    <row r="631" spans="1:11" x14ac:dyDescent="0.25">
      <c r="A631" s="2" t="s">
        <v>1056</v>
      </c>
      <c r="B631" s="2">
        <v>13633</v>
      </c>
      <c r="C631" s="17">
        <v>0.04</v>
      </c>
      <c r="D631" s="17">
        <v>0.04</v>
      </c>
      <c r="E631" s="18">
        <v>0</v>
      </c>
      <c r="F631" s="19">
        <f>E631*C631/12</f>
        <v>0</v>
      </c>
      <c r="G631" s="19">
        <f t="shared" si="158"/>
        <v>0</v>
      </c>
      <c r="H631" s="18">
        <f t="shared" si="159"/>
        <v>0</v>
      </c>
      <c r="I631" s="18">
        <f t="shared" si="160"/>
        <v>0</v>
      </c>
      <c r="J631" s="18">
        <f t="shared" si="160"/>
        <v>0</v>
      </c>
      <c r="K631" s="18">
        <f t="shared" si="161"/>
        <v>0</v>
      </c>
    </row>
    <row r="632" spans="1:11" x14ac:dyDescent="0.25">
      <c r="A632" s="2" t="s">
        <v>1057</v>
      </c>
      <c r="B632" s="2">
        <v>137011</v>
      </c>
      <c r="C632" s="17">
        <v>7.0800000000000002E-2</v>
      </c>
      <c r="D632" s="17">
        <v>7.3200000000000001E-2</v>
      </c>
      <c r="E632" s="18">
        <v>0</v>
      </c>
      <c r="F632" s="19">
        <f>E632*$C632/12</f>
        <v>0</v>
      </c>
      <c r="G632" s="19">
        <f t="shared" si="158"/>
        <v>0</v>
      </c>
      <c r="H632" s="18">
        <f t="shared" si="159"/>
        <v>0</v>
      </c>
      <c r="I632" s="18">
        <f t="shared" si="160"/>
        <v>0</v>
      </c>
      <c r="J632" s="18">
        <f t="shared" si="160"/>
        <v>0</v>
      </c>
      <c r="K632" s="18">
        <f t="shared" si="161"/>
        <v>0</v>
      </c>
    </row>
    <row r="633" spans="1:11" x14ac:dyDescent="0.25">
      <c r="A633" s="2" t="s">
        <v>1058</v>
      </c>
      <c r="B633" s="2">
        <v>139011</v>
      </c>
      <c r="C633" s="17">
        <v>0</v>
      </c>
      <c r="D633" s="17">
        <v>0</v>
      </c>
      <c r="E633" s="18">
        <v>0</v>
      </c>
      <c r="F633" s="19">
        <f>E633*$C633/12</f>
        <v>0</v>
      </c>
      <c r="G633" s="19">
        <f t="shared" si="158"/>
        <v>0</v>
      </c>
      <c r="H633" s="18">
        <f t="shared" si="159"/>
        <v>0</v>
      </c>
      <c r="I633" s="18">
        <f t="shared" si="160"/>
        <v>0</v>
      </c>
      <c r="J633" s="18">
        <f t="shared" si="160"/>
        <v>0</v>
      </c>
      <c r="K633" s="18">
        <f t="shared" si="161"/>
        <v>0</v>
      </c>
    </row>
    <row r="634" spans="1:11" x14ac:dyDescent="0.25">
      <c r="A634" s="2" t="s">
        <v>1059</v>
      </c>
      <c r="B634" s="2">
        <v>1397101</v>
      </c>
      <c r="C634" s="17">
        <v>0.25</v>
      </c>
      <c r="D634" s="17">
        <v>0.25</v>
      </c>
      <c r="E634" s="18">
        <v>0</v>
      </c>
      <c r="F634" s="19">
        <f t="shared" ref="F634:F647" si="162">E634*C634/12</f>
        <v>0</v>
      </c>
      <c r="G634" s="19">
        <f t="shared" si="158"/>
        <v>0</v>
      </c>
      <c r="H634" s="18">
        <f t="shared" si="159"/>
        <v>0</v>
      </c>
      <c r="I634" s="18">
        <f t="shared" si="160"/>
        <v>0</v>
      </c>
      <c r="J634" s="18">
        <f t="shared" si="160"/>
        <v>0</v>
      </c>
      <c r="K634" s="18">
        <f t="shared" si="161"/>
        <v>0</v>
      </c>
    </row>
    <row r="635" spans="1:11" x14ac:dyDescent="0.25">
      <c r="A635" s="2" t="s">
        <v>1060</v>
      </c>
      <c r="B635" s="2">
        <v>1397101</v>
      </c>
      <c r="C635" s="17">
        <v>0.25</v>
      </c>
      <c r="D635" s="17">
        <v>0.25</v>
      </c>
      <c r="E635" s="18">
        <v>0</v>
      </c>
      <c r="F635" s="19">
        <f t="shared" si="162"/>
        <v>0</v>
      </c>
      <c r="G635" s="19">
        <f t="shared" si="158"/>
        <v>0</v>
      </c>
      <c r="H635" s="18">
        <f t="shared" si="159"/>
        <v>0</v>
      </c>
      <c r="I635" s="18">
        <f t="shared" si="160"/>
        <v>0</v>
      </c>
      <c r="J635" s="18">
        <f t="shared" si="160"/>
        <v>0</v>
      </c>
      <c r="K635" s="18">
        <f t="shared" si="161"/>
        <v>0</v>
      </c>
    </row>
    <row r="636" spans="1:11" x14ac:dyDescent="0.25">
      <c r="A636" s="2" t="s">
        <v>1061</v>
      </c>
      <c r="B636" s="2">
        <v>13971</v>
      </c>
      <c r="C636" s="17">
        <v>0.2</v>
      </c>
      <c r="D636" s="17">
        <v>0.2</v>
      </c>
      <c r="E636" s="18">
        <v>0</v>
      </c>
      <c r="F636" s="19">
        <f t="shared" si="162"/>
        <v>0</v>
      </c>
      <c r="G636" s="19">
        <f t="shared" si="158"/>
        <v>0</v>
      </c>
      <c r="H636" s="18">
        <f t="shared" si="159"/>
        <v>0</v>
      </c>
      <c r="I636" s="18">
        <f t="shared" si="160"/>
        <v>0</v>
      </c>
      <c r="J636" s="18">
        <f t="shared" si="160"/>
        <v>0</v>
      </c>
      <c r="K636" s="18">
        <f t="shared" si="161"/>
        <v>0</v>
      </c>
    </row>
    <row r="637" spans="1:11" x14ac:dyDescent="0.25">
      <c r="A637" s="2" t="s">
        <v>1062</v>
      </c>
      <c r="B637" s="2">
        <v>13971</v>
      </c>
      <c r="C637" s="17">
        <v>0.2</v>
      </c>
      <c r="D637" s="17">
        <v>0.2</v>
      </c>
      <c r="E637" s="18">
        <v>0</v>
      </c>
      <c r="F637" s="19">
        <f t="shared" si="162"/>
        <v>0</v>
      </c>
      <c r="G637" s="19">
        <f t="shared" si="158"/>
        <v>0</v>
      </c>
      <c r="H637" s="18">
        <f t="shared" si="159"/>
        <v>0</v>
      </c>
      <c r="I637" s="18">
        <f t="shared" si="160"/>
        <v>0</v>
      </c>
      <c r="J637" s="18">
        <f t="shared" si="160"/>
        <v>0</v>
      </c>
      <c r="K637" s="18">
        <f t="shared" si="161"/>
        <v>0</v>
      </c>
    </row>
    <row r="638" spans="1:11" x14ac:dyDescent="0.25">
      <c r="A638" s="2" t="s">
        <v>1063</v>
      </c>
      <c r="B638" s="2">
        <v>1397201</v>
      </c>
      <c r="C638" s="17">
        <v>0.19439999999999999</v>
      </c>
      <c r="D638" s="17">
        <v>0.19439999999999999</v>
      </c>
      <c r="E638" s="18">
        <v>0</v>
      </c>
      <c r="F638" s="19">
        <f t="shared" si="162"/>
        <v>0</v>
      </c>
      <c r="G638" s="19">
        <f t="shared" si="158"/>
        <v>0</v>
      </c>
      <c r="H638" s="18">
        <f t="shared" si="159"/>
        <v>0</v>
      </c>
      <c r="I638" s="18">
        <f t="shared" si="160"/>
        <v>0</v>
      </c>
      <c r="J638" s="18">
        <f t="shared" si="160"/>
        <v>0</v>
      </c>
      <c r="K638" s="18">
        <f t="shared" si="161"/>
        <v>0</v>
      </c>
    </row>
    <row r="639" spans="1:11" x14ac:dyDescent="0.25">
      <c r="A639" s="2" t="s">
        <v>1064</v>
      </c>
      <c r="B639" s="2">
        <v>1397201</v>
      </c>
      <c r="C639" s="17">
        <v>0.19439999999999999</v>
      </c>
      <c r="D639" s="17">
        <v>0.19439999999999999</v>
      </c>
      <c r="E639" s="18">
        <v>0</v>
      </c>
      <c r="F639" s="19">
        <f t="shared" si="162"/>
        <v>0</v>
      </c>
      <c r="G639" s="19">
        <f t="shared" si="158"/>
        <v>0</v>
      </c>
      <c r="H639" s="18">
        <f t="shared" si="159"/>
        <v>0</v>
      </c>
      <c r="I639" s="18">
        <f t="shared" ref="I639:J651" si="163">+F639*12</f>
        <v>0</v>
      </c>
      <c r="J639" s="18">
        <f t="shared" si="163"/>
        <v>0</v>
      </c>
      <c r="K639" s="18">
        <f t="shared" si="161"/>
        <v>0</v>
      </c>
    </row>
    <row r="640" spans="1:11" x14ac:dyDescent="0.25">
      <c r="A640" s="2" t="s">
        <v>1065</v>
      </c>
      <c r="B640" s="2">
        <v>1397202</v>
      </c>
      <c r="C640" s="17">
        <v>0.20269999999999999</v>
      </c>
      <c r="D640" s="17">
        <v>0.20269999999999999</v>
      </c>
      <c r="E640" s="18">
        <v>0</v>
      </c>
      <c r="F640" s="19">
        <f t="shared" si="162"/>
        <v>0</v>
      </c>
      <c r="G640" s="19">
        <f t="shared" si="158"/>
        <v>0</v>
      </c>
      <c r="H640" s="18">
        <f t="shared" si="159"/>
        <v>0</v>
      </c>
      <c r="I640" s="18">
        <f t="shared" si="163"/>
        <v>0</v>
      </c>
      <c r="J640" s="18">
        <f t="shared" si="163"/>
        <v>0</v>
      </c>
      <c r="K640" s="18">
        <f t="shared" si="161"/>
        <v>0</v>
      </c>
    </row>
    <row r="641" spans="1:11" x14ac:dyDescent="0.25">
      <c r="A641" s="2" t="s">
        <v>1066</v>
      </c>
      <c r="B641" s="2">
        <v>1397202</v>
      </c>
      <c r="C641" s="17">
        <v>0.20269999999999999</v>
      </c>
      <c r="D641" s="17">
        <v>0.20269999999999999</v>
      </c>
      <c r="E641" s="18">
        <v>0</v>
      </c>
      <c r="F641" s="19">
        <f t="shared" si="162"/>
        <v>0</v>
      </c>
      <c r="G641" s="19">
        <f t="shared" si="158"/>
        <v>0</v>
      </c>
      <c r="H641" s="18">
        <f t="shared" si="159"/>
        <v>0</v>
      </c>
      <c r="I641" s="18">
        <f t="shared" si="163"/>
        <v>0</v>
      </c>
      <c r="J641" s="18">
        <f t="shared" si="163"/>
        <v>0</v>
      </c>
      <c r="K641" s="18">
        <f t="shared" si="161"/>
        <v>0</v>
      </c>
    </row>
    <row r="642" spans="1:11" x14ac:dyDescent="0.25">
      <c r="A642" s="2" t="s">
        <v>1067</v>
      </c>
      <c r="B642" s="2">
        <v>1397203</v>
      </c>
      <c r="C642" s="17">
        <v>7.3599999999999999E-2</v>
      </c>
      <c r="D642" s="17">
        <v>7.3599999999999999E-2</v>
      </c>
      <c r="E642" s="18">
        <v>0</v>
      </c>
      <c r="F642" s="19">
        <f t="shared" si="162"/>
        <v>0</v>
      </c>
      <c r="G642" s="19">
        <f t="shared" si="158"/>
        <v>0</v>
      </c>
      <c r="H642" s="18">
        <f t="shared" si="159"/>
        <v>0</v>
      </c>
      <c r="I642" s="18">
        <f t="shared" si="163"/>
        <v>0</v>
      </c>
      <c r="J642" s="18">
        <f t="shared" si="163"/>
        <v>0</v>
      </c>
      <c r="K642" s="18">
        <f t="shared" si="161"/>
        <v>0</v>
      </c>
    </row>
    <row r="643" spans="1:11" x14ac:dyDescent="0.25">
      <c r="A643" s="2" t="s">
        <v>1068</v>
      </c>
      <c r="B643" s="2">
        <v>13972</v>
      </c>
      <c r="C643" s="17">
        <v>9.2899999999999996E-2</v>
      </c>
      <c r="D643" s="17">
        <v>9.2899999999999996E-2</v>
      </c>
      <c r="E643" s="18">
        <v>0</v>
      </c>
      <c r="F643" s="19">
        <f t="shared" si="162"/>
        <v>0</v>
      </c>
      <c r="G643" s="19">
        <f t="shared" si="158"/>
        <v>0</v>
      </c>
      <c r="H643" s="18">
        <f t="shared" si="159"/>
        <v>0</v>
      </c>
      <c r="I643" s="18">
        <f t="shared" si="163"/>
        <v>0</v>
      </c>
      <c r="J643" s="18">
        <f t="shared" si="163"/>
        <v>0</v>
      </c>
      <c r="K643" s="18">
        <f t="shared" si="161"/>
        <v>0</v>
      </c>
    </row>
    <row r="644" spans="1:11" x14ac:dyDescent="0.25">
      <c r="A644" s="2" t="s">
        <v>1069</v>
      </c>
      <c r="B644" s="2">
        <v>13972</v>
      </c>
      <c r="C644" s="17">
        <v>9.2899999999999996E-2</v>
      </c>
      <c r="D644" s="17">
        <v>9.2899999999999996E-2</v>
      </c>
      <c r="E644" s="18">
        <v>0</v>
      </c>
      <c r="F644" s="19">
        <f t="shared" si="162"/>
        <v>0</v>
      </c>
      <c r="G644" s="19">
        <f t="shared" si="158"/>
        <v>0</v>
      </c>
      <c r="H644" s="18">
        <f t="shared" si="159"/>
        <v>0</v>
      </c>
      <c r="I644" s="18">
        <f t="shared" si="163"/>
        <v>0</v>
      </c>
      <c r="J644" s="18">
        <f t="shared" si="163"/>
        <v>0</v>
      </c>
      <c r="K644" s="18">
        <f t="shared" si="161"/>
        <v>0</v>
      </c>
    </row>
    <row r="645" spans="1:11" x14ac:dyDescent="0.25">
      <c r="A645" s="2" t="s">
        <v>1070</v>
      </c>
      <c r="B645" s="2">
        <v>13972</v>
      </c>
      <c r="C645" s="17">
        <v>9.2899999999999996E-2</v>
      </c>
      <c r="D645" s="17">
        <v>9.2899999999999996E-2</v>
      </c>
      <c r="E645" s="18">
        <v>0</v>
      </c>
      <c r="F645" s="19">
        <f t="shared" si="162"/>
        <v>0</v>
      </c>
      <c r="G645" s="19">
        <f t="shared" si="158"/>
        <v>0</v>
      </c>
      <c r="H645" s="18">
        <f t="shared" si="159"/>
        <v>0</v>
      </c>
      <c r="I645" s="18">
        <f t="shared" si="163"/>
        <v>0</v>
      </c>
      <c r="J645" s="18">
        <f t="shared" si="163"/>
        <v>0</v>
      </c>
      <c r="K645" s="18">
        <f t="shared" si="161"/>
        <v>0</v>
      </c>
    </row>
    <row r="646" spans="1:11" x14ac:dyDescent="0.25">
      <c r="A646" s="2" t="s">
        <v>1071</v>
      </c>
      <c r="B646" s="2">
        <v>1397301</v>
      </c>
      <c r="C646" s="17">
        <v>0.1</v>
      </c>
      <c r="D646" s="17">
        <v>0.1</v>
      </c>
      <c r="E646" s="18">
        <v>0</v>
      </c>
      <c r="F646" s="19">
        <f t="shared" si="162"/>
        <v>0</v>
      </c>
      <c r="G646" s="19">
        <f t="shared" si="158"/>
        <v>0</v>
      </c>
      <c r="H646" s="18">
        <f t="shared" si="159"/>
        <v>0</v>
      </c>
      <c r="I646" s="18">
        <f t="shared" si="163"/>
        <v>0</v>
      </c>
      <c r="J646" s="18">
        <f t="shared" si="163"/>
        <v>0</v>
      </c>
      <c r="K646" s="18">
        <f t="shared" si="161"/>
        <v>0</v>
      </c>
    </row>
    <row r="647" spans="1:11" x14ac:dyDescent="0.25">
      <c r="A647" s="2" t="s">
        <v>1072</v>
      </c>
      <c r="B647" s="2">
        <v>1397301</v>
      </c>
      <c r="C647" s="17">
        <v>0.1</v>
      </c>
      <c r="D647" s="17">
        <v>0.1</v>
      </c>
      <c r="E647" s="18">
        <v>0</v>
      </c>
      <c r="F647" s="19">
        <f t="shared" si="162"/>
        <v>0</v>
      </c>
      <c r="G647" s="19">
        <f t="shared" si="158"/>
        <v>0</v>
      </c>
      <c r="H647" s="18">
        <f t="shared" si="159"/>
        <v>0</v>
      </c>
      <c r="I647" s="18">
        <f t="shared" si="163"/>
        <v>0</v>
      </c>
      <c r="J647" s="18">
        <f t="shared" si="163"/>
        <v>0</v>
      </c>
      <c r="K647" s="18">
        <f t="shared" si="161"/>
        <v>0</v>
      </c>
    </row>
    <row r="648" spans="1:11" x14ac:dyDescent="0.25">
      <c r="A648" s="2" t="s">
        <v>1073</v>
      </c>
      <c r="B648" s="2">
        <v>139730</v>
      </c>
      <c r="C648" s="17">
        <v>0</v>
      </c>
      <c r="D648" s="17">
        <v>0</v>
      </c>
      <c r="E648" s="18">
        <v>0</v>
      </c>
      <c r="F648" s="19">
        <f>E648*$C648/12</f>
        <v>0</v>
      </c>
      <c r="G648" s="19">
        <f t="shared" si="158"/>
        <v>0</v>
      </c>
      <c r="H648" s="18">
        <f t="shared" si="159"/>
        <v>0</v>
      </c>
      <c r="I648" s="18">
        <f t="shared" si="163"/>
        <v>0</v>
      </c>
      <c r="J648" s="18">
        <f t="shared" si="163"/>
        <v>0</v>
      </c>
      <c r="K648" s="18">
        <f t="shared" si="161"/>
        <v>0</v>
      </c>
    </row>
    <row r="649" spans="1:11" x14ac:dyDescent="0.25">
      <c r="A649" s="2" t="s">
        <v>1074</v>
      </c>
      <c r="B649" s="2">
        <v>13973</v>
      </c>
      <c r="C649" s="17">
        <v>0.04</v>
      </c>
      <c r="D649" s="17">
        <v>0.04</v>
      </c>
      <c r="E649" s="18">
        <v>0</v>
      </c>
      <c r="F649" s="19">
        <f>E649*C649/12</f>
        <v>0</v>
      </c>
      <c r="G649" s="19">
        <f t="shared" si="158"/>
        <v>0</v>
      </c>
      <c r="H649" s="18">
        <f t="shared" si="159"/>
        <v>0</v>
      </c>
      <c r="I649" s="18">
        <f t="shared" si="163"/>
        <v>0</v>
      </c>
      <c r="J649" s="18">
        <f t="shared" si="163"/>
        <v>0</v>
      </c>
      <c r="K649" s="18">
        <f t="shared" si="161"/>
        <v>0</v>
      </c>
    </row>
    <row r="650" spans="1:11" x14ac:dyDescent="0.25">
      <c r="A650" s="2" t="s">
        <v>1075</v>
      </c>
      <c r="B650" s="2">
        <v>13973</v>
      </c>
      <c r="C650" s="17">
        <v>0.04</v>
      </c>
      <c r="D650" s="17">
        <v>0.04</v>
      </c>
      <c r="E650" s="18">
        <v>0</v>
      </c>
      <c r="F650" s="19">
        <f>E650*C650/12</f>
        <v>0</v>
      </c>
      <c r="G650" s="19">
        <f t="shared" si="158"/>
        <v>0</v>
      </c>
      <c r="H650" s="18">
        <f t="shared" si="159"/>
        <v>0</v>
      </c>
      <c r="I650" s="18">
        <f t="shared" si="163"/>
        <v>0</v>
      </c>
      <c r="J650" s="18">
        <f t="shared" si="163"/>
        <v>0</v>
      </c>
      <c r="K650" s="18">
        <f t="shared" si="161"/>
        <v>0</v>
      </c>
    </row>
    <row r="651" spans="1:11" x14ac:dyDescent="0.25">
      <c r="A651" s="2" t="s">
        <v>1076</v>
      </c>
      <c r="B651" s="2">
        <v>13973</v>
      </c>
      <c r="C651" s="17">
        <v>0.04</v>
      </c>
      <c r="D651" s="17">
        <v>0.04</v>
      </c>
      <c r="E651" s="18">
        <v>0</v>
      </c>
      <c r="F651" s="19">
        <f>E651*C651/12</f>
        <v>0</v>
      </c>
      <c r="G651" s="19">
        <f t="shared" si="158"/>
        <v>0</v>
      </c>
      <c r="H651" s="18">
        <f t="shared" si="159"/>
        <v>0</v>
      </c>
      <c r="I651" s="18">
        <f t="shared" si="163"/>
        <v>0</v>
      </c>
      <c r="J651" s="18">
        <f t="shared" si="163"/>
        <v>0</v>
      </c>
      <c r="K651" s="18">
        <f t="shared" si="161"/>
        <v>0</v>
      </c>
    </row>
    <row r="652" spans="1:11" x14ac:dyDescent="0.25">
      <c r="A652" s="7" t="s">
        <v>450</v>
      </c>
      <c r="C652" s="17"/>
      <c r="D652" s="17"/>
      <c r="E652" s="20">
        <f>SUBTOTAL(9,E543:E651)</f>
        <v>0</v>
      </c>
      <c r="F652" s="20">
        <f t="shared" ref="F652:K652" si="164">SUBTOTAL(9,F543:F651)</f>
        <v>0</v>
      </c>
      <c r="G652" s="20">
        <f t="shared" si="164"/>
        <v>0</v>
      </c>
      <c r="H652" s="20">
        <f t="shared" si="164"/>
        <v>0</v>
      </c>
      <c r="I652" s="20">
        <f t="shared" si="164"/>
        <v>0</v>
      </c>
      <c r="J652" s="20">
        <f t="shared" si="164"/>
        <v>0</v>
      </c>
      <c r="K652" s="20">
        <f t="shared" si="164"/>
        <v>0</v>
      </c>
    </row>
    <row r="653" spans="1:11" x14ac:dyDescent="0.25">
      <c r="C653" s="17"/>
      <c r="D653" s="17"/>
      <c r="E653" s="18"/>
      <c r="F653" s="19"/>
      <c r="G653" s="19"/>
      <c r="H653" s="18"/>
      <c r="I653" s="18"/>
      <c r="J653" s="18"/>
      <c r="K653" s="18"/>
    </row>
    <row r="654" spans="1:11" x14ac:dyDescent="0.25">
      <c r="C654" s="17"/>
      <c r="D654" s="17"/>
      <c r="E654" s="18"/>
      <c r="F654" s="19"/>
      <c r="G654" s="19"/>
      <c r="H654" s="18"/>
      <c r="I654" s="18"/>
      <c r="J654" s="18"/>
      <c r="K654" s="18"/>
    </row>
    <row r="655" spans="1:11" s="29" customFormat="1" x14ac:dyDescent="0.25">
      <c r="C655" s="17"/>
      <c r="D655" s="17"/>
      <c r="E655" s="26"/>
      <c r="F655" s="26"/>
      <c r="G655" s="26"/>
      <c r="H655" s="26"/>
      <c r="I655" s="26"/>
      <c r="J655" s="26"/>
      <c r="K655" s="26"/>
    </row>
    <row r="656" spans="1:11" x14ac:dyDescent="0.25">
      <c r="A656" s="4" t="s">
        <v>1077</v>
      </c>
      <c r="C656" s="17"/>
      <c r="D656" s="17"/>
      <c r="E656" s="26"/>
      <c r="I656" s="26"/>
      <c r="J656" s="26"/>
      <c r="K656" s="26"/>
    </row>
    <row r="657" spans="1:11" x14ac:dyDescent="0.25">
      <c r="A657" s="2" t="s">
        <v>1078</v>
      </c>
      <c r="B657" s="2">
        <v>130100</v>
      </c>
      <c r="C657" s="17">
        <v>0</v>
      </c>
      <c r="D657" s="17">
        <v>0</v>
      </c>
      <c r="E657" s="18">
        <v>39116.89</v>
      </c>
      <c r="F657" s="19">
        <f>E657*C657/12</f>
        <v>0</v>
      </c>
      <c r="G657" s="19">
        <f>+E657*D657/12</f>
        <v>0</v>
      </c>
      <c r="H657" s="18">
        <f>+G657-F657</f>
        <v>0</v>
      </c>
      <c r="I657" s="18">
        <f t="shared" ref="I657:J672" si="165">+F657*12</f>
        <v>0</v>
      </c>
      <c r="J657" s="18">
        <f t="shared" si="165"/>
        <v>0</v>
      </c>
      <c r="K657" s="18">
        <f>+J657-I657</f>
        <v>0</v>
      </c>
    </row>
    <row r="658" spans="1:11" x14ac:dyDescent="0.25">
      <c r="A658" s="2" t="s">
        <v>1079</v>
      </c>
      <c r="B658" s="2">
        <v>130100</v>
      </c>
      <c r="C658" s="17">
        <v>0</v>
      </c>
      <c r="D658" s="17">
        <v>0</v>
      </c>
      <c r="E658" s="18">
        <v>5338.69</v>
      </c>
      <c r="F658" s="19">
        <f>E658*C658/12</f>
        <v>0</v>
      </c>
      <c r="G658" s="19">
        <f>+E658*D658/12</f>
        <v>0</v>
      </c>
      <c r="H658" s="18">
        <f>+G658-F658</f>
        <v>0</v>
      </c>
      <c r="I658" s="18">
        <f t="shared" si="165"/>
        <v>0</v>
      </c>
      <c r="J658" s="18">
        <f t="shared" si="165"/>
        <v>0</v>
      </c>
      <c r="K658" s="18">
        <f>+J658-I658</f>
        <v>0</v>
      </c>
    </row>
    <row r="659" spans="1:11" x14ac:dyDescent="0.25">
      <c r="A659" s="2" t="s">
        <v>1080</v>
      </c>
      <c r="B659" s="2">
        <v>131707</v>
      </c>
      <c r="C659" s="17">
        <v>0</v>
      </c>
      <c r="D659" s="17">
        <v>0</v>
      </c>
      <c r="E659" s="18">
        <v>27525813.500000004</v>
      </c>
      <c r="F659" s="19">
        <f t="shared" ref="F659:F696" si="166">E659*C659/12</f>
        <v>0</v>
      </c>
      <c r="G659" s="19">
        <f t="shared" ref="G659:G665" si="167">+F659</f>
        <v>0</v>
      </c>
      <c r="H659" s="18">
        <f t="shared" ref="H659:H696" si="168">+G659-F659</f>
        <v>0</v>
      </c>
      <c r="I659" s="18">
        <f t="shared" si="165"/>
        <v>0</v>
      </c>
      <c r="J659" s="18">
        <f t="shared" si="165"/>
        <v>0</v>
      </c>
      <c r="K659" s="18">
        <f t="shared" ref="K659:K696" si="169">+J659-I659</f>
        <v>0</v>
      </c>
    </row>
    <row r="660" spans="1:11" x14ac:dyDescent="0.25">
      <c r="A660" s="2" t="s">
        <v>1081</v>
      </c>
      <c r="B660" s="2">
        <v>131708</v>
      </c>
      <c r="C660" s="17">
        <v>0</v>
      </c>
      <c r="D660" s="17">
        <v>0</v>
      </c>
      <c r="E660" s="18">
        <v>117811343.70999999</v>
      </c>
      <c r="F660" s="19">
        <f t="shared" si="166"/>
        <v>0</v>
      </c>
      <c r="G660" s="19">
        <f t="shared" si="167"/>
        <v>0</v>
      </c>
      <c r="H660" s="18">
        <f t="shared" si="168"/>
        <v>0</v>
      </c>
      <c r="I660" s="18">
        <f t="shared" si="165"/>
        <v>0</v>
      </c>
      <c r="J660" s="18">
        <f t="shared" si="165"/>
        <v>0</v>
      </c>
      <c r="K660" s="18">
        <f t="shared" si="169"/>
        <v>0</v>
      </c>
    </row>
    <row r="661" spans="1:11" x14ac:dyDescent="0.25">
      <c r="A661" s="2" t="s">
        <v>1082</v>
      </c>
      <c r="B661" s="2">
        <v>133707</v>
      </c>
      <c r="C661" s="17">
        <v>0</v>
      </c>
      <c r="D661" s="17">
        <v>0</v>
      </c>
      <c r="E661" s="18">
        <v>863913.15</v>
      </c>
      <c r="F661" s="19">
        <f t="shared" si="166"/>
        <v>0</v>
      </c>
      <c r="G661" s="19">
        <f t="shared" si="167"/>
        <v>0</v>
      </c>
      <c r="H661" s="18">
        <f t="shared" si="168"/>
        <v>0</v>
      </c>
      <c r="I661" s="18">
        <f t="shared" si="165"/>
        <v>0</v>
      </c>
      <c r="J661" s="18">
        <f t="shared" si="165"/>
        <v>0</v>
      </c>
      <c r="K661" s="18">
        <f t="shared" si="169"/>
        <v>0</v>
      </c>
    </row>
    <row r="662" spans="1:11" x14ac:dyDescent="0.25">
      <c r="A662" s="2" t="s">
        <v>1083</v>
      </c>
      <c r="B662" s="2">
        <v>133813</v>
      </c>
      <c r="C662" s="17">
        <v>0</v>
      </c>
      <c r="D662" s="17">
        <v>0</v>
      </c>
      <c r="E662" s="18">
        <v>0</v>
      </c>
      <c r="F662" s="19">
        <f t="shared" si="166"/>
        <v>0</v>
      </c>
      <c r="G662" s="19">
        <f t="shared" si="167"/>
        <v>0</v>
      </c>
      <c r="H662" s="18">
        <f t="shared" si="168"/>
        <v>0</v>
      </c>
      <c r="I662" s="18">
        <f t="shared" si="165"/>
        <v>0</v>
      </c>
      <c r="J662" s="18">
        <f t="shared" si="165"/>
        <v>0</v>
      </c>
      <c r="K662" s="18">
        <f t="shared" si="169"/>
        <v>0</v>
      </c>
    </row>
    <row r="663" spans="1:11" x14ac:dyDescent="0.25">
      <c r="A663" s="2" t="s">
        <v>1084</v>
      </c>
      <c r="B663" s="2">
        <v>134707</v>
      </c>
      <c r="C663" s="17">
        <v>0</v>
      </c>
      <c r="D663" s="17">
        <v>0</v>
      </c>
      <c r="E663" s="18">
        <v>620113.93000000005</v>
      </c>
      <c r="F663" s="19">
        <f t="shared" si="166"/>
        <v>0</v>
      </c>
      <c r="G663" s="19">
        <f t="shared" si="167"/>
        <v>0</v>
      </c>
      <c r="H663" s="18">
        <f t="shared" si="168"/>
        <v>0</v>
      </c>
      <c r="I663" s="18">
        <f t="shared" si="165"/>
        <v>0</v>
      </c>
      <c r="J663" s="18">
        <f t="shared" si="165"/>
        <v>0</v>
      </c>
      <c r="K663" s="18">
        <f t="shared" si="169"/>
        <v>0</v>
      </c>
    </row>
    <row r="664" spans="1:11" x14ac:dyDescent="0.25">
      <c r="A664" s="2" t="s">
        <v>1085</v>
      </c>
      <c r="B664" s="2">
        <v>135915</v>
      </c>
      <c r="C664" s="17">
        <v>0</v>
      </c>
      <c r="D664" s="17">
        <v>0</v>
      </c>
      <c r="E664" s="18">
        <v>549191.99</v>
      </c>
      <c r="F664" s="19">
        <f t="shared" si="166"/>
        <v>0</v>
      </c>
      <c r="G664" s="19">
        <f t="shared" si="167"/>
        <v>0</v>
      </c>
      <c r="H664" s="18">
        <f t="shared" si="168"/>
        <v>0</v>
      </c>
      <c r="I664" s="18">
        <f t="shared" si="165"/>
        <v>0</v>
      </c>
      <c r="J664" s="18">
        <f t="shared" si="165"/>
        <v>0</v>
      </c>
      <c r="K664" s="18">
        <f t="shared" si="169"/>
        <v>0</v>
      </c>
    </row>
    <row r="665" spans="1:11" x14ac:dyDescent="0.25">
      <c r="A665" s="2" t="s">
        <v>1086</v>
      </c>
      <c r="B665" s="2">
        <v>135917</v>
      </c>
      <c r="C665" s="17">
        <v>0</v>
      </c>
      <c r="D665" s="17">
        <v>0</v>
      </c>
      <c r="E665" s="18">
        <v>209720.26</v>
      </c>
      <c r="F665" s="19">
        <f t="shared" si="166"/>
        <v>0</v>
      </c>
      <c r="G665" s="19">
        <f t="shared" si="167"/>
        <v>0</v>
      </c>
      <c r="H665" s="18">
        <f t="shared" si="168"/>
        <v>0</v>
      </c>
      <c r="I665" s="18">
        <f t="shared" si="165"/>
        <v>0</v>
      </c>
      <c r="J665" s="18">
        <f t="shared" si="165"/>
        <v>0</v>
      </c>
      <c r="K665" s="18">
        <f t="shared" si="169"/>
        <v>0</v>
      </c>
    </row>
    <row r="666" spans="1:11" x14ac:dyDescent="0.25">
      <c r="A666" s="2" t="s">
        <v>1087</v>
      </c>
      <c r="B666" s="2">
        <v>137405</v>
      </c>
      <c r="C666" s="17">
        <v>0</v>
      </c>
      <c r="D666" s="17">
        <v>0</v>
      </c>
      <c r="E666" s="18">
        <v>538597.44999999995</v>
      </c>
      <c r="F666" s="19">
        <f t="shared" si="166"/>
        <v>0</v>
      </c>
      <c r="G666" s="19">
        <f>+F666</f>
        <v>0</v>
      </c>
      <c r="H666" s="18">
        <f t="shared" si="168"/>
        <v>0</v>
      </c>
      <c r="I666" s="18">
        <f t="shared" si="165"/>
        <v>0</v>
      </c>
      <c r="J666" s="18">
        <f t="shared" si="165"/>
        <v>0</v>
      </c>
      <c r="K666" s="18">
        <f t="shared" si="169"/>
        <v>0</v>
      </c>
    </row>
    <row r="667" spans="1:11" x14ac:dyDescent="0.25">
      <c r="A667" s="2" t="s">
        <v>1088</v>
      </c>
      <c r="B667" s="2">
        <v>137407</v>
      </c>
      <c r="C667" s="17">
        <v>0</v>
      </c>
      <c r="D667" s="17">
        <v>0</v>
      </c>
      <c r="E667" s="18">
        <v>0</v>
      </c>
      <c r="F667" s="19">
        <f t="shared" si="166"/>
        <v>0</v>
      </c>
      <c r="G667" s="19">
        <f>+F667</f>
        <v>0</v>
      </c>
      <c r="H667" s="18">
        <f t="shared" si="168"/>
        <v>0</v>
      </c>
      <c r="I667" s="18">
        <f t="shared" si="165"/>
        <v>0</v>
      </c>
      <c r="J667" s="18">
        <f t="shared" si="165"/>
        <v>0</v>
      </c>
      <c r="K667" s="18">
        <f t="shared" si="169"/>
        <v>0</v>
      </c>
    </row>
    <row r="668" spans="1:11" x14ac:dyDescent="0.25">
      <c r="A668" s="2" t="s">
        <v>1089</v>
      </c>
      <c r="B668" s="2">
        <v>131020</v>
      </c>
      <c r="C668" s="17">
        <v>0</v>
      </c>
      <c r="D668" s="17">
        <v>0</v>
      </c>
      <c r="E668" s="18">
        <v>823156.57000000007</v>
      </c>
      <c r="F668" s="19">
        <f t="shared" si="166"/>
        <v>0</v>
      </c>
      <c r="G668" s="19">
        <f t="shared" ref="G668:G696" si="170">+E668*D668/12</f>
        <v>0</v>
      </c>
      <c r="H668" s="18">
        <f t="shared" si="168"/>
        <v>0</v>
      </c>
      <c r="I668" s="18">
        <f t="shared" si="165"/>
        <v>0</v>
      </c>
      <c r="J668" s="18">
        <f t="shared" si="165"/>
        <v>0</v>
      </c>
      <c r="K668" s="18">
        <f t="shared" si="169"/>
        <v>0</v>
      </c>
    </row>
    <row r="669" spans="1:11" x14ac:dyDescent="0.25">
      <c r="A669" s="2" t="s">
        <v>1090</v>
      </c>
      <c r="B669" s="2">
        <v>131020</v>
      </c>
      <c r="C669" s="17">
        <v>0</v>
      </c>
      <c r="D669" s="17">
        <v>0</v>
      </c>
      <c r="E669" s="18">
        <v>2021653.17</v>
      </c>
      <c r="F669" s="19">
        <f t="shared" si="166"/>
        <v>0</v>
      </c>
      <c r="G669" s="19">
        <f t="shared" si="170"/>
        <v>0</v>
      </c>
      <c r="H669" s="18">
        <f t="shared" si="168"/>
        <v>0</v>
      </c>
      <c r="I669" s="18">
        <f t="shared" si="165"/>
        <v>0</v>
      </c>
      <c r="J669" s="18">
        <f t="shared" si="165"/>
        <v>0</v>
      </c>
      <c r="K669" s="18">
        <f t="shared" si="169"/>
        <v>0</v>
      </c>
    </row>
    <row r="670" spans="1:11" x14ac:dyDescent="0.25">
      <c r="A670" s="2" t="s">
        <v>1091</v>
      </c>
      <c r="B670" s="2">
        <v>131020</v>
      </c>
      <c r="C670" s="17">
        <v>0</v>
      </c>
      <c r="D670" s="17">
        <v>0</v>
      </c>
      <c r="E670" s="18">
        <v>0</v>
      </c>
      <c r="F670" s="19">
        <f t="shared" si="166"/>
        <v>0</v>
      </c>
      <c r="G670" s="19">
        <f t="shared" si="170"/>
        <v>0</v>
      </c>
      <c r="H670" s="18">
        <f t="shared" si="168"/>
        <v>0</v>
      </c>
      <c r="I670" s="18">
        <f t="shared" si="165"/>
        <v>0</v>
      </c>
      <c r="J670" s="18">
        <f t="shared" si="165"/>
        <v>0</v>
      </c>
      <c r="K670" s="18">
        <f t="shared" si="169"/>
        <v>0</v>
      </c>
    </row>
    <row r="671" spans="1:11" x14ac:dyDescent="0.25">
      <c r="A671" s="2" t="s">
        <v>1092</v>
      </c>
      <c r="B671" s="2">
        <v>131020</v>
      </c>
      <c r="C671" s="17">
        <v>0</v>
      </c>
      <c r="D671" s="17">
        <v>0</v>
      </c>
      <c r="E671" s="18">
        <v>350578.45</v>
      </c>
      <c r="F671" s="19">
        <f t="shared" si="166"/>
        <v>0</v>
      </c>
      <c r="G671" s="19">
        <f t="shared" si="170"/>
        <v>0</v>
      </c>
      <c r="H671" s="18">
        <f t="shared" si="168"/>
        <v>0</v>
      </c>
      <c r="I671" s="18">
        <f t="shared" si="165"/>
        <v>0</v>
      </c>
      <c r="J671" s="18">
        <f t="shared" si="165"/>
        <v>0</v>
      </c>
      <c r="K671" s="18">
        <f t="shared" si="169"/>
        <v>0</v>
      </c>
    </row>
    <row r="672" spans="1:11" x14ac:dyDescent="0.25">
      <c r="A672" s="2" t="s">
        <v>1093</v>
      </c>
      <c r="B672" s="2">
        <v>131020</v>
      </c>
      <c r="C672" s="17">
        <v>0</v>
      </c>
      <c r="D672" s="17">
        <v>0</v>
      </c>
      <c r="E672" s="18">
        <v>344521.58</v>
      </c>
      <c r="F672" s="19">
        <f t="shared" si="166"/>
        <v>0</v>
      </c>
      <c r="G672" s="19">
        <f t="shared" si="170"/>
        <v>0</v>
      </c>
      <c r="H672" s="18">
        <f t="shared" si="168"/>
        <v>0</v>
      </c>
      <c r="I672" s="18">
        <f t="shared" si="165"/>
        <v>0</v>
      </c>
      <c r="J672" s="18">
        <f t="shared" si="165"/>
        <v>0</v>
      </c>
      <c r="K672" s="18">
        <f t="shared" si="169"/>
        <v>0</v>
      </c>
    </row>
    <row r="673" spans="1:11" x14ac:dyDescent="0.25">
      <c r="A673" s="2" t="s">
        <v>1094</v>
      </c>
      <c r="B673" s="2">
        <v>131020</v>
      </c>
      <c r="C673" s="17">
        <v>0</v>
      </c>
      <c r="D673" s="17">
        <v>0</v>
      </c>
      <c r="E673" s="18">
        <v>20860407.999999996</v>
      </c>
      <c r="F673" s="19">
        <f t="shared" si="166"/>
        <v>0</v>
      </c>
      <c r="G673" s="19">
        <f t="shared" si="170"/>
        <v>0</v>
      </c>
      <c r="H673" s="18">
        <f t="shared" si="168"/>
        <v>0</v>
      </c>
      <c r="I673" s="18">
        <f t="shared" ref="I673:J696" si="171">+F673*12</f>
        <v>0</v>
      </c>
      <c r="J673" s="18">
        <f t="shared" si="171"/>
        <v>0</v>
      </c>
      <c r="K673" s="18">
        <f t="shared" si="169"/>
        <v>0</v>
      </c>
    </row>
    <row r="674" spans="1:11" x14ac:dyDescent="0.25">
      <c r="A674" s="2" t="s">
        <v>1095</v>
      </c>
      <c r="B674" s="2">
        <v>131020</v>
      </c>
      <c r="C674" s="17">
        <v>0</v>
      </c>
      <c r="D674" s="17">
        <v>0</v>
      </c>
      <c r="E674" s="18">
        <v>0</v>
      </c>
      <c r="F674" s="19">
        <f t="shared" si="166"/>
        <v>0</v>
      </c>
      <c r="G674" s="19">
        <f t="shared" si="170"/>
        <v>0</v>
      </c>
      <c r="H674" s="18">
        <f t="shared" si="168"/>
        <v>0</v>
      </c>
      <c r="I674" s="18">
        <f t="shared" si="171"/>
        <v>0</v>
      </c>
      <c r="J674" s="18">
        <f t="shared" si="171"/>
        <v>0</v>
      </c>
      <c r="K674" s="18">
        <f t="shared" si="169"/>
        <v>0</v>
      </c>
    </row>
    <row r="675" spans="1:11" x14ac:dyDescent="0.25">
      <c r="A675" s="2" t="s">
        <v>1096</v>
      </c>
      <c r="B675" s="2">
        <v>131020</v>
      </c>
      <c r="C675" s="17">
        <v>0</v>
      </c>
      <c r="D675" s="17">
        <v>0</v>
      </c>
      <c r="E675" s="18">
        <v>521000.43</v>
      </c>
      <c r="F675" s="19">
        <f t="shared" si="166"/>
        <v>0</v>
      </c>
      <c r="G675" s="19">
        <f t="shared" si="170"/>
        <v>0</v>
      </c>
      <c r="H675" s="18">
        <f t="shared" si="168"/>
        <v>0</v>
      </c>
      <c r="I675" s="18">
        <f t="shared" si="171"/>
        <v>0</v>
      </c>
      <c r="J675" s="18">
        <f t="shared" si="171"/>
        <v>0</v>
      </c>
      <c r="K675" s="18">
        <f t="shared" si="169"/>
        <v>0</v>
      </c>
    </row>
    <row r="676" spans="1:11" x14ac:dyDescent="0.25">
      <c r="A676" s="2" t="s">
        <v>1097</v>
      </c>
      <c r="B676" s="2">
        <v>131020</v>
      </c>
      <c r="C676" s="17">
        <v>0</v>
      </c>
      <c r="D676" s="17">
        <v>0</v>
      </c>
      <c r="E676" s="18">
        <v>0</v>
      </c>
      <c r="F676" s="19">
        <f t="shared" si="166"/>
        <v>0</v>
      </c>
      <c r="G676" s="19">
        <f t="shared" si="170"/>
        <v>0</v>
      </c>
      <c r="H676" s="18">
        <f t="shared" si="168"/>
        <v>0</v>
      </c>
      <c r="I676" s="18">
        <f t="shared" si="171"/>
        <v>0</v>
      </c>
      <c r="J676" s="18">
        <f t="shared" si="171"/>
        <v>0</v>
      </c>
      <c r="K676" s="18">
        <f t="shared" si="169"/>
        <v>0</v>
      </c>
    </row>
    <row r="677" spans="1:11" x14ac:dyDescent="0.25">
      <c r="A677" s="2" t="s">
        <v>1098</v>
      </c>
      <c r="B677" s="2">
        <v>131020</v>
      </c>
      <c r="C677" s="17">
        <v>0</v>
      </c>
      <c r="D677" s="17">
        <v>0</v>
      </c>
      <c r="E677" s="18">
        <v>0</v>
      </c>
      <c r="F677" s="19">
        <f t="shared" si="166"/>
        <v>0</v>
      </c>
      <c r="G677" s="19">
        <f t="shared" si="170"/>
        <v>0</v>
      </c>
      <c r="H677" s="18">
        <f t="shared" si="168"/>
        <v>0</v>
      </c>
      <c r="I677" s="18">
        <f t="shared" si="171"/>
        <v>0</v>
      </c>
      <c r="J677" s="18">
        <f t="shared" si="171"/>
        <v>0</v>
      </c>
      <c r="K677" s="18">
        <f t="shared" si="169"/>
        <v>0</v>
      </c>
    </row>
    <row r="678" spans="1:11" x14ac:dyDescent="0.25">
      <c r="A678" s="2" t="s">
        <v>1099</v>
      </c>
      <c r="B678" s="2">
        <v>131020</v>
      </c>
      <c r="C678" s="17">
        <v>0</v>
      </c>
      <c r="D678" s="17">
        <v>0</v>
      </c>
      <c r="E678" s="18">
        <v>0</v>
      </c>
      <c r="F678" s="19">
        <f t="shared" si="166"/>
        <v>0</v>
      </c>
      <c r="G678" s="19">
        <f t="shared" si="170"/>
        <v>0</v>
      </c>
      <c r="H678" s="18">
        <f t="shared" si="168"/>
        <v>0</v>
      </c>
      <c r="I678" s="18">
        <f t="shared" si="171"/>
        <v>0</v>
      </c>
      <c r="J678" s="18">
        <f t="shared" si="171"/>
        <v>0</v>
      </c>
      <c r="K678" s="18">
        <f t="shared" si="169"/>
        <v>0</v>
      </c>
    </row>
    <row r="679" spans="1:11" x14ac:dyDescent="0.25">
      <c r="A679" s="2" t="s">
        <v>1100</v>
      </c>
      <c r="B679" s="2">
        <v>131020</v>
      </c>
      <c r="C679" s="17">
        <v>0</v>
      </c>
      <c r="D679" s="17">
        <v>0</v>
      </c>
      <c r="E679" s="18">
        <v>6841.16</v>
      </c>
      <c r="F679" s="19">
        <f t="shared" si="166"/>
        <v>0</v>
      </c>
      <c r="G679" s="19">
        <f t="shared" si="170"/>
        <v>0</v>
      </c>
      <c r="H679" s="18">
        <f t="shared" si="168"/>
        <v>0</v>
      </c>
      <c r="I679" s="18">
        <f t="shared" si="171"/>
        <v>0</v>
      </c>
      <c r="J679" s="18">
        <f t="shared" si="171"/>
        <v>0</v>
      </c>
      <c r="K679" s="18">
        <f t="shared" si="169"/>
        <v>0</v>
      </c>
    </row>
    <row r="680" spans="1:11" x14ac:dyDescent="0.25">
      <c r="A680" s="2" t="s">
        <v>1101</v>
      </c>
      <c r="B680" s="2">
        <v>131020</v>
      </c>
      <c r="C680" s="17">
        <v>0</v>
      </c>
      <c r="D680" s="17">
        <v>0</v>
      </c>
      <c r="E680" s="18">
        <v>1210262.5599999998</v>
      </c>
      <c r="F680" s="19">
        <f t="shared" si="166"/>
        <v>0</v>
      </c>
      <c r="G680" s="19">
        <f t="shared" si="170"/>
        <v>0</v>
      </c>
      <c r="H680" s="18">
        <f t="shared" si="168"/>
        <v>0</v>
      </c>
      <c r="I680" s="18">
        <f t="shared" si="171"/>
        <v>0</v>
      </c>
      <c r="J680" s="18">
        <f t="shared" si="171"/>
        <v>0</v>
      </c>
      <c r="K680" s="18">
        <f t="shared" si="169"/>
        <v>0</v>
      </c>
    </row>
    <row r="681" spans="1:11" x14ac:dyDescent="0.25">
      <c r="A681" s="2" t="s">
        <v>1102</v>
      </c>
      <c r="B681" s="2">
        <v>131020</v>
      </c>
      <c r="C681" s="17">
        <v>0</v>
      </c>
      <c r="D681" s="17">
        <v>0</v>
      </c>
      <c r="E681" s="18">
        <v>18561.93</v>
      </c>
      <c r="F681" s="19">
        <f t="shared" si="166"/>
        <v>0</v>
      </c>
      <c r="G681" s="19">
        <f t="shared" si="170"/>
        <v>0</v>
      </c>
      <c r="H681" s="18">
        <f t="shared" si="168"/>
        <v>0</v>
      </c>
      <c r="I681" s="18">
        <f t="shared" si="171"/>
        <v>0</v>
      </c>
      <c r="J681" s="18">
        <f t="shared" si="171"/>
        <v>0</v>
      </c>
      <c r="K681" s="18">
        <f t="shared" si="169"/>
        <v>0</v>
      </c>
    </row>
    <row r="682" spans="1:11" x14ac:dyDescent="0.25">
      <c r="A682" s="2" t="s">
        <v>1103</v>
      </c>
      <c r="B682" s="2">
        <v>131020</v>
      </c>
      <c r="C682" s="17">
        <v>0</v>
      </c>
      <c r="D682" s="17">
        <v>0</v>
      </c>
      <c r="E682" s="18">
        <v>547326.99</v>
      </c>
      <c r="F682" s="19">
        <f t="shared" si="166"/>
        <v>0</v>
      </c>
      <c r="G682" s="19">
        <f t="shared" si="170"/>
        <v>0</v>
      </c>
      <c r="H682" s="18">
        <f t="shared" si="168"/>
        <v>0</v>
      </c>
      <c r="I682" s="18">
        <f t="shared" si="171"/>
        <v>0</v>
      </c>
      <c r="J682" s="18">
        <f t="shared" si="171"/>
        <v>0</v>
      </c>
      <c r="K682" s="18">
        <f t="shared" si="169"/>
        <v>0</v>
      </c>
    </row>
    <row r="683" spans="1:11" x14ac:dyDescent="0.25">
      <c r="A683" s="2" t="s">
        <v>1104</v>
      </c>
      <c r="B683" s="2">
        <v>131020</v>
      </c>
      <c r="C683" s="17">
        <v>0</v>
      </c>
      <c r="D683" s="17">
        <v>0</v>
      </c>
      <c r="E683" s="18">
        <v>124110.43</v>
      </c>
      <c r="F683" s="19">
        <f t="shared" si="166"/>
        <v>0</v>
      </c>
      <c r="G683" s="19">
        <f t="shared" si="170"/>
        <v>0</v>
      </c>
      <c r="H683" s="18">
        <f t="shared" si="168"/>
        <v>0</v>
      </c>
      <c r="I683" s="18">
        <f t="shared" si="171"/>
        <v>0</v>
      </c>
      <c r="J683" s="18">
        <f t="shared" si="171"/>
        <v>0</v>
      </c>
      <c r="K683" s="18">
        <f t="shared" si="169"/>
        <v>0</v>
      </c>
    </row>
    <row r="684" spans="1:11" x14ac:dyDescent="0.25">
      <c r="A684" s="2" t="s">
        <v>1105</v>
      </c>
      <c r="B684" s="2">
        <v>131020</v>
      </c>
      <c r="C684" s="17">
        <v>0</v>
      </c>
      <c r="D684" s="17">
        <v>0</v>
      </c>
      <c r="E684" s="18">
        <v>0</v>
      </c>
      <c r="F684" s="19">
        <f t="shared" si="166"/>
        <v>0</v>
      </c>
      <c r="G684" s="19">
        <f t="shared" si="170"/>
        <v>0</v>
      </c>
      <c r="H684" s="18">
        <f t="shared" si="168"/>
        <v>0</v>
      </c>
      <c r="I684" s="18">
        <f t="shared" si="171"/>
        <v>0</v>
      </c>
      <c r="J684" s="18">
        <f t="shared" si="171"/>
        <v>0</v>
      </c>
      <c r="K684" s="18">
        <f t="shared" si="169"/>
        <v>0</v>
      </c>
    </row>
    <row r="685" spans="1:11" x14ac:dyDescent="0.25">
      <c r="A685" s="2" t="s">
        <v>1106</v>
      </c>
      <c r="B685" s="2">
        <v>134020</v>
      </c>
      <c r="C685" s="17">
        <v>0</v>
      </c>
      <c r="D685" s="17">
        <v>0</v>
      </c>
      <c r="E685" s="18">
        <v>96395.56</v>
      </c>
      <c r="F685" s="19">
        <f t="shared" si="166"/>
        <v>0</v>
      </c>
      <c r="G685" s="19">
        <f t="shared" si="170"/>
        <v>0</v>
      </c>
      <c r="H685" s="18">
        <f t="shared" si="168"/>
        <v>0</v>
      </c>
      <c r="I685" s="18">
        <f t="shared" si="171"/>
        <v>0</v>
      </c>
      <c r="J685" s="18">
        <f t="shared" si="171"/>
        <v>0</v>
      </c>
      <c r="K685" s="18">
        <f t="shared" si="169"/>
        <v>0</v>
      </c>
    </row>
    <row r="686" spans="1:11" x14ac:dyDescent="0.25">
      <c r="A686" s="2" t="s">
        <v>1107</v>
      </c>
      <c r="B686" s="2">
        <v>134020</v>
      </c>
      <c r="C686" s="17">
        <v>0</v>
      </c>
      <c r="D686" s="17">
        <v>0</v>
      </c>
      <c r="E686" s="18">
        <v>60322.65</v>
      </c>
      <c r="F686" s="19">
        <f t="shared" si="166"/>
        <v>0</v>
      </c>
      <c r="G686" s="19">
        <f t="shared" si="170"/>
        <v>0</v>
      </c>
      <c r="H686" s="18">
        <f t="shared" si="168"/>
        <v>0</v>
      </c>
      <c r="I686" s="18">
        <f t="shared" si="171"/>
        <v>0</v>
      </c>
      <c r="J686" s="18">
        <f t="shared" si="171"/>
        <v>0</v>
      </c>
      <c r="K686" s="18">
        <f t="shared" si="169"/>
        <v>0</v>
      </c>
    </row>
    <row r="687" spans="1:11" x14ac:dyDescent="0.25">
      <c r="A687" s="2" t="s">
        <v>1108</v>
      </c>
      <c r="B687" s="2">
        <v>134020</v>
      </c>
      <c r="C687" s="17">
        <v>0</v>
      </c>
      <c r="D687" s="17">
        <v>0</v>
      </c>
      <c r="E687" s="18">
        <v>162070.19</v>
      </c>
      <c r="F687" s="19">
        <f t="shared" si="166"/>
        <v>0</v>
      </c>
      <c r="G687" s="19">
        <f t="shared" si="170"/>
        <v>0</v>
      </c>
      <c r="H687" s="18">
        <f t="shared" si="168"/>
        <v>0</v>
      </c>
      <c r="I687" s="18">
        <f t="shared" si="171"/>
        <v>0</v>
      </c>
      <c r="J687" s="18">
        <f t="shared" si="171"/>
        <v>0</v>
      </c>
      <c r="K687" s="18">
        <f t="shared" si="169"/>
        <v>0</v>
      </c>
    </row>
    <row r="688" spans="1:11" x14ac:dyDescent="0.25">
      <c r="A688" s="2" t="s">
        <v>1109</v>
      </c>
      <c r="B688" s="2">
        <v>134020</v>
      </c>
      <c r="C688" s="17">
        <v>0</v>
      </c>
      <c r="D688" s="17">
        <v>0</v>
      </c>
      <c r="E688" s="18">
        <v>38703.459999999963</v>
      </c>
      <c r="F688" s="19">
        <f t="shared" si="166"/>
        <v>0</v>
      </c>
      <c r="G688" s="19">
        <f t="shared" si="170"/>
        <v>0</v>
      </c>
      <c r="H688" s="18">
        <f t="shared" si="168"/>
        <v>0</v>
      </c>
      <c r="I688" s="18">
        <f t="shared" si="171"/>
        <v>0</v>
      </c>
      <c r="J688" s="18">
        <f t="shared" si="171"/>
        <v>0</v>
      </c>
      <c r="K688" s="18">
        <f t="shared" si="169"/>
        <v>0</v>
      </c>
    </row>
    <row r="689" spans="1:11" x14ac:dyDescent="0.25">
      <c r="A689" s="2" t="s">
        <v>1110</v>
      </c>
      <c r="B689" s="2">
        <v>134020</v>
      </c>
      <c r="C689" s="17">
        <v>0</v>
      </c>
      <c r="D689" s="17">
        <v>0</v>
      </c>
      <c r="E689" s="18">
        <v>360611.73</v>
      </c>
      <c r="F689" s="19">
        <f t="shared" si="166"/>
        <v>0</v>
      </c>
      <c r="G689" s="19">
        <f t="shared" si="170"/>
        <v>0</v>
      </c>
      <c r="H689" s="18">
        <f t="shared" si="168"/>
        <v>0</v>
      </c>
      <c r="I689" s="18">
        <f t="shared" si="171"/>
        <v>0</v>
      </c>
      <c r="J689" s="18">
        <f t="shared" si="171"/>
        <v>0</v>
      </c>
      <c r="K689" s="18">
        <f t="shared" si="169"/>
        <v>0</v>
      </c>
    </row>
    <row r="690" spans="1:11" x14ac:dyDescent="0.25">
      <c r="A690" s="2" t="s">
        <v>1111</v>
      </c>
      <c r="B690" s="2">
        <v>135020</v>
      </c>
      <c r="C690" s="17">
        <v>0</v>
      </c>
      <c r="D690" s="17">
        <v>0</v>
      </c>
      <c r="E690" s="18">
        <v>2647292.96</v>
      </c>
      <c r="F690" s="19">
        <f t="shared" si="166"/>
        <v>0</v>
      </c>
      <c r="G690" s="19">
        <f t="shared" si="170"/>
        <v>0</v>
      </c>
      <c r="H690" s="18">
        <f t="shared" si="168"/>
        <v>0</v>
      </c>
      <c r="I690" s="18">
        <f t="shared" si="171"/>
        <v>0</v>
      </c>
      <c r="J690" s="18">
        <f t="shared" si="171"/>
        <v>0</v>
      </c>
      <c r="K690" s="18">
        <f t="shared" si="169"/>
        <v>0</v>
      </c>
    </row>
    <row r="691" spans="1:11" x14ac:dyDescent="0.25">
      <c r="A691" s="2" t="s">
        <v>1112</v>
      </c>
      <c r="B691" s="2">
        <v>135020</v>
      </c>
      <c r="C691" s="17">
        <v>0</v>
      </c>
      <c r="D691" s="17">
        <v>0</v>
      </c>
      <c r="E691" s="18">
        <v>45687.83</v>
      </c>
      <c r="F691" s="19">
        <f t="shared" si="166"/>
        <v>0</v>
      </c>
      <c r="G691" s="19">
        <f t="shared" si="170"/>
        <v>0</v>
      </c>
      <c r="H691" s="18">
        <f t="shared" si="168"/>
        <v>0</v>
      </c>
      <c r="I691" s="18">
        <f t="shared" si="171"/>
        <v>0</v>
      </c>
      <c r="J691" s="18">
        <f t="shared" si="171"/>
        <v>0</v>
      </c>
      <c r="K691" s="18">
        <f t="shared" si="169"/>
        <v>0</v>
      </c>
    </row>
    <row r="692" spans="1:11" x14ac:dyDescent="0.25">
      <c r="A692" s="2" t="s">
        <v>1113</v>
      </c>
      <c r="B692" s="2">
        <v>136020</v>
      </c>
      <c r="C692" s="17">
        <v>0</v>
      </c>
      <c r="D692" s="17">
        <v>0</v>
      </c>
      <c r="E692" s="18">
        <v>6430363.2999999998</v>
      </c>
      <c r="F692" s="19">
        <f t="shared" si="166"/>
        <v>0</v>
      </c>
      <c r="G692" s="19">
        <f t="shared" si="170"/>
        <v>0</v>
      </c>
      <c r="H692" s="18">
        <f t="shared" si="168"/>
        <v>0</v>
      </c>
      <c r="I692" s="18">
        <f t="shared" si="171"/>
        <v>0</v>
      </c>
      <c r="J692" s="18">
        <f t="shared" si="171"/>
        <v>0</v>
      </c>
      <c r="K692" s="18">
        <f t="shared" si="169"/>
        <v>0</v>
      </c>
    </row>
    <row r="693" spans="1:11" x14ac:dyDescent="0.25">
      <c r="A693" s="2" t="s">
        <v>1114</v>
      </c>
      <c r="B693" s="2">
        <v>136020</v>
      </c>
      <c r="C693" s="17">
        <v>0</v>
      </c>
      <c r="D693" s="17">
        <v>0</v>
      </c>
      <c r="E693" s="18">
        <v>2412.8200000000002</v>
      </c>
      <c r="F693" s="19">
        <f t="shared" si="166"/>
        <v>0</v>
      </c>
      <c r="G693" s="19">
        <f t="shared" si="170"/>
        <v>0</v>
      </c>
      <c r="H693" s="18">
        <f t="shared" si="168"/>
        <v>0</v>
      </c>
      <c r="I693" s="18">
        <f t="shared" si="171"/>
        <v>0</v>
      </c>
      <c r="J693" s="18">
        <f t="shared" si="171"/>
        <v>0</v>
      </c>
      <c r="K693" s="18">
        <f t="shared" si="169"/>
        <v>0</v>
      </c>
    </row>
    <row r="694" spans="1:11" x14ac:dyDescent="0.25">
      <c r="A694" s="2" t="s">
        <v>1115</v>
      </c>
      <c r="B694" s="2">
        <v>136020</v>
      </c>
      <c r="C694" s="17">
        <v>0</v>
      </c>
      <c r="D694" s="17">
        <v>0</v>
      </c>
      <c r="E694" s="18">
        <v>102248.61</v>
      </c>
      <c r="F694" s="19">
        <f t="shared" si="166"/>
        <v>0</v>
      </c>
      <c r="G694" s="19">
        <f t="shared" si="170"/>
        <v>0</v>
      </c>
      <c r="H694" s="18">
        <f t="shared" si="168"/>
        <v>0</v>
      </c>
      <c r="I694" s="18">
        <f t="shared" si="171"/>
        <v>0</v>
      </c>
      <c r="J694" s="18">
        <f t="shared" si="171"/>
        <v>0</v>
      </c>
      <c r="K694" s="18">
        <f t="shared" si="169"/>
        <v>0</v>
      </c>
    </row>
    <row r="695" spans="1:11" x14ac:dyDescent="0.25">
      <c r="A695" s="2" t="s">
        <v>1116</v>
      </c>
      <c r="B695" s="2">
        <v>138920</v>
      </c>
      <c r="C695" s="17">
        <v>0</v>
      </c>
      <c r="D695" s="17">
        <v>0</v>
      </c>
      <c r="E695" s="18">
        <v>6549370.2000000002</v>
      </c>
      <c r="F695" s="19">
        <f t="shared" si="166"/>
        <v>0</v>
      </c>
      <c r="G695" s="19">
        <f t="shared" si="170"/>
        <v>0</v>
      </c>
      <c r="H695" s="18">
        <f t="shared" si="168"/>
        <v>0</v>
      </c>
      <c r="I695" s="18">
        <f t="shared" si="171"/>
        <v>0</v>
      </c>
      <c r="J695" s="18">
        <f t="shared" si="171"/>
        <v>0</v>
      </c>
      <c r="K695" s="18">
        <f t="shared" si="169"/>
        <v>0</v>
      </c>
    </row>
    <row r="696" spans="1:11" x14ac:dyDescent="0.25">
      <c r="A696" s="2" t="s">
        <v>1117</v>
      </c>
      <c r="B696" s="2">
        <v>138920</v>
      </c>
      <c r="C696" s="17">
        <v>0</v>
      </c>
      <c r="D696" s="17">
        <v>0</v>
      </c>
      <c r="E696" s="18">
        <v>581401.75</v>
      </c>
      <c r="F696" s="19">
        <f t="shared" si="166"/>
        <v>0</v>
      </c>
      <c r="G696" s="19">
        <f t="shared" si="170"/>
        <v>0</v>
      </c>
      <c r="H696" s="18">
        <f t="shared" si="168"/>
        <v>0</v>
      </c>
      <c r="I696" s="18">
        <f t="shared" si="171"/>
        <v>0</v>
      </c>
      <c r="J696" s="18">
        <f t="shared" si="171"/>
        <v>0</v>
      </c>
      <c r="K696" s="18">
        <f t="shared" si="169"/>
        <v>0</v>
      </c>
    </row>
    <row r="697" spans="1:11" x14ac:dyDescent="0.25">
      <c r="A697" s="4" t="s">
        <v>483</v>
      </c>
      <c r="C697" s="17"/>
      <c r="D697" s="17"/>
      <c r="E697" s="20">
        <f t="shared" ref="E697:K697" si="172">SUBTOTAL(9,E657:E696)</f>
        <v>192068451.90000004</v>
      </c>
      <c r="F697" s="20">
        <f t="shared" si="172"/>
        <v>0</v>
      </c>
      <c r="G697" s="20">
        <f t="shared" si="172"/>
        <v>0</v>
      </c>
      <c r="H697" s="20">
        <f t="shared" si="172"/>
        <v>0</v>
      </c>
      <c r="I697" s="20">
        <f t="shared" si="172"/>
        <v>0</v>
      </c>
      <c r="J697" s="20">
        <f t="shared" si="172"/>
        <v>0</v>
      </c>
      <c r="K697" s="20">
        <f t="shared" si="172"/>
        <v>0</v>
      </c>
    </row>
    <row r="698" spans="1:11" x14ac:dyDescent="0.25">
      <c r="C698" s="17"/>
      <c r="D698" s="17"/>
      <c r="E698" s="18"/>
      <c r="F698" s="19"/>
      <c r="G698" s="19"/>
      <c r="H698" s="18"/>
      <c r="I698" s="18"/>
      <c r="J698" s="18"/>
      <c r="K698" s="18"/>
    </row>
    <row r="699" spans="1:11" s="29" customFormat="1" ht="16.5" thickBot="1" x14ac:dyDescent="0.3">
      <c r="A699" s="7" t="s">
        <v>484</v>
      </c>
      <c r="C699" s="30"/>
      <c r="D699" s="30"/>
      <c r="E699" s="43">
        <f t="shared" ref="E699:K699" si="173">SUBTOTAL(9,E7:E697)</f>
        <v>11789436717.290001</v>
      </c>
      <c r="F699" s="43">
        <f t="shared" si="173"/>
        <v>34065546.430093847</v>
      </c>
      <c r="G699" s="43">
        <f t="shared" si="173"/>
        <v>34227249.620208241</v>
      </c>
      <c r="H699" s="43">
        <f t="shared" si="173"/>
        <v>161703.19011441577</v>
      </c>
      <c r="I699" s="43">
        <f t="shared" si="173"/>
        <v>408786557.1611262</v>
      </c>
      <c r="J699" s="43">
        <f t="shared" si="173"/>
        <v>410726995.44249892</v>
      </c>
      <c r="K699" s="43">
        <f t="shared" si="173"/>
        <v>1940438.2813729893</v>
      </c>
    </row>
    <row r="700" spans="1:11" ht="16.5" thickTop="1" x14ac:dyDescent="0.25"/>
    <row r="703" spans="1:11" x14ac:dyDescent="0.25">
      <c r="A703" s="2" t="s">
        <v>485</v>
      </c>
      <c r="I703" s="19">
        <f>I539</f>
        <v>408786557.1611262</v>
      </c>
    </row>
    <row r="705" spans="1:10" x14ac:dyDescent="0.25">
      <c r="A705" s="2" t="s">
        <v>486</v>
      </c>
    </row>
    <row r="706" spans="1:10" x14ac:dyDescent="0.25">
      <c r="A706" s="2" t="s">
        <v>1118</v>
      </c>
      <c r="E706" s="19"/>
      <c r="I706" s="19">
        <v>51858303</v>
      </c>
    </row>
    <row r="707" spans="1:10" x14ac:dyDescent="0.25">
      <c r="A707" s="2" t="s">
        <v>488</v>
      </c>
      <c r="I707" s="19">
        <f>-I27-I30-I62-I66-I67-I68-I119-I135-I151-I153-I152-I65-I64-I63-I29-I28-I182</f>
        <v>-49181300.233456999</v>
      </c>
      <c r="J707" s="32" t="s">
        <v>1119</v>
      </c>
    </row>
    <row r="708" spans="1:10" x14ac:dyDescent="0.25">
      <c r="A708" s="2" t="s">
        <v>490</v>
      </c>
      <c r="I708" s="33">
        <f>+I706+I707</f>
        <v>2677002.7665430009</v>
      </c>
    </row>
    <row r="709" spans="1:10" x14ac:dyDescent="0.25">
      <c r="A709" s="2" t="s">
        <v>1120</v>
      </c>
      <c r="I709" s="19">
        <v>868948.66974100005</v>
      </c>
    </row>
    <row r="710" spans="1:10" x14ac:dyDescent="0.25">
      <c r="A710" s="2" t="s">
        <v>493</v>
      </c>
      <c r="I710" s="19">
        <v>235914</v>
      </c>
    </row>
    <row r="711" spans="1:10" ht="16.5" thickBot="1" x14ac:dyDescent="0.3">
      <c r="A711" s="2" t="s">
        <v>494</v>
      </c>
      <c r="I711" s="34">
        <f>+I703+I708+I709+I710</f>
        <v>412568422.59741014</v>
      </c>
    </row>
    <row r="712" spans="1:10" ht="16.5" thickTop="1" x14ac:dyDescent="0.25"/>
    <row r="713" spans="1:10" x14ac:dyDescent="0.25">
      <c r="A713" s="2" t="s">
        <v>1127</v>
      </c>
      <c r="I713" s="19">
        <v>412338012</v>
      </c>
      <c r="J713" s="2" t="s">
        <v>1130</v>
      </c>
    </row>
    <row r="714" spans="1:10" ht="16.5" thickBot="1" x14ac:dyDescent="0.3">
      <c r="A714" s="2" t="s">
        <v>495</v>
      </c>
      <c r="E714" s="19"/>
      <c r="I714" s="35">
        <f>+I711-I713</f>
        <v>230410.59741014242</v>
      </c>
    </row>
    <row r="715" spans="1:10" ht="16.5" thickTop="1" x14ac:dyDescent="0.25"/>
    <row r="716" spans="1:10" x14ac:dyDescent="0.25">
      <c r="A716" s="7" t="s">
        <v>496</v>
      </c>
    </row>
    <row r="717" spans="1:10" s="44" customFormat="1" x14ac:dyDescent="0.2">
      <c r="A717" s="44" t="s">
        <v>497</v>
      </c>
      <c r="B717" s="44" t="s">
        <v>498</v>
      </c>
    </row>
    <row r="718" spans="1:10" s="44" customFormat="1" x14ac:dyDescent="0.2">
      <c r="A718" s="44" t="s">
        <v>499</v>
      </c>
      <c r="B718" s="44" t="s">
        <v>500</v>
      </c>
    </row>
    <row r="719" spans="1:10" s="44" customFormat="1" x14ac:dyDescent="0.2">
      <c r="A719" s="44" t="s">
        <v>501</v>
      </c>
      <c r="B719" s="44" t="s">
        <v>502</v>
      </c>
    </row>
    <row r="720" spans="1:10" s="44" customFormat="1" x14ac:dyDescent="0.2">
      <c r="A720" s="44" t="s">
        <v>503</v>
      </c>
      <c r="B720" s="44" t="s">
        <v>504</v>
      </c>
    </row>
    <row r="721" spans="1:6" s="44" customFormat="1" x14ac:dyDescent="0.2">
      <c r="A721" s="44" t="s">
        <v>505</v>
      </c>
      <c r="B721" s="44" t="s">
        <v>506</v>
      </c>
    </row>
    <row r="722" spans="1:6" s="44" customFormat="1" x14ac:dyDescent="0.2"/>
    <row r="723" spans="1:6" s="44" customFormat="1" x14ac:dyDescent="0.2">
      <c r="A723" s="44" t="s">
        <v>507</v>
      </c>
      <c r="B723" s="44" t="s">
        <v>508</v>
      </c>
    </row>
    <row r="724" spans="1:6" s="44" customFormat="1" x14ac:dyDescent="0.2"/>
    <row r="725" spans="1:6" s="44" customFormat="1" x14ac:dyDescent="0.2">
      <c r="A725" s="44" t="s">
        <v>509</v>
      </c>
      <c r="B725" s="44" t="s">
        <v>510</v>
      </c>
    </row>
    <row r="726" spans="1:6" s="44" customFormat="1" x14ac:dyDescent="0.2"/>
    <row r="727" spans="1:6" s="44" customFormat="1" x14ac:dyDescent="0.2">
      <c r="D727" s="44" t="s">
        <v>511</v>
      </c>
      <c r="F727" s="44" t="s">
        <v>512</v>
      </c>
    </row>
    <row r="728" spans="1:6" s="44" customFormat="1" x14ac:dyDescent="0.2">
      <c r="D728" s="44" t="s">
        <v>513</v>
      </c>
      <c r="F728" s="44" t="s">
        <v>514</v>
      </c>
    </row>
    <row r="729" spans="1:6" s="44" customFormat="1" x14ac:dyDescent="0.2"/>
    <row r="730" spans="1:6" s="44" customFormat="1" x14ac:dyDescent="0.2">
      <c r="D730" s="44" t="s">
        <v>515</v>
      </c>
      <c r="F730" s="45">
        <v>0.2</v>
      </c>
    </row>
    <row r="731" spans="1:6" s="44" customFormat="1" x14ac:dyDescent="0.2">
      <c r="D731" s="44" t="s">
        <v>516</v>
      </c>
      <c r="F731" s="45">
        <v>0.1</v>
      </c>
    </row>
    <row r="732" spans="1:6" s="44" customFormat="1" x14ac:dyDescent="0.2">
      <c r="D732" s="44" t="s">
        <v>517</v>
      </c>
      <c r="F732" s="45">
        <v>6.6699999999999995E-2</v>
      </c>
    </row>
    <row r="733" spans="1:6" s="44" customFormat="1" x14ac:dyDescent="0.2">
      <c r="F733" s="45"/>
    </row>
    <row r="734" spans="1:6" s="44" customFormat="1" x14ac:dyDescent="0.2">
      <c r="A734" s="44" t="s">
        <v>518</v>
      </c>
      <c r="B734" s="44" t="s">
        <v>519</v>
      </c>
      <c r="F734" s="45"/>
    </row>
    <row r="735" spans="1:6" s="44" customFormat="1" x14ac:dyDescent="0.2">
      <c r="F735" s="45"/>
    </row>
    <row r="736" spans="1:6" s="44" customFormat="1" x14ac:dyDescent="0.2">
      <c r="F736" s="45" t="s">
        <v>512</v>
      </c>
    </row>
    <row r="737" spans="2:6" s="44" customFormat="1" x14ac:dyDescent="0.2">
      <c r="B737" s="44" t="s">
        <v>520</v>
      </c>
      <c r="F737" s="45" t="s">
        <v>514</v>
      </c>
    </row>
    <row r="738" spans="2:6" s="44" customFormat="1" x14ac:dyDescent="0.2">
      <c r="F738" s="45"/>
    </row>
    <row r="739" spans="2:6" s="44" customFormat="1" x14ac:dyDescent="0.2">
      <c r="F739" s="45"/>
    </row>
    <row r="740" spans="2:6" s="44" customFormat="1" x14ac:dyDescent="0.2">
      <c r="B740" s="44" t="s">
        <v>521</v>
      </c>
      <c r="F740" s="45">
        <v>6.6699999999999995E-2</v>
      </c>
    </row>
    <row r="741" spans="2:6" s="44" customFormat="1" x14ac:dyDescent="0.2">
      <c r="F741" s="45"/>
    </row>
    <row r="742" spans="2:6" s="44" customFormat="1" x14ac:dyDescent="0.2">
      <c r="B742" s="44" t="s">
        <v>522</v>
      </c>
      <c r="F742" s="45"/>
    </row>
    <row r="743" spans="2:6" s="44" customFormat="1" x14ac:dyDescent="0.2">
      <c r="B743" s="44" t="s">
        <v>523</v>
      </c>
      <c r="F743" s="45">
        <v>0.125</v>
      </c>
    </row>
    <row r="744" spans="2:6" s="44" customFormat="1" x14ac:dyDescent="0.2">
      <c r="F744" s="45"/>
    </row>
    <row r="745" spans="2:6" s="44" customFormat="1" x14ac:dyDescent="0.2">
      <c r="B745" s="44" t="s">
        <v>524</v>
      </c>
      <c r="F745" s="45"/>
    </row>
    <row r="746" spans="2:6" s="44" customFormat="1" x14ac:dyDescent="0.2">
      <c r="B746" s="44" t="s">
        <v>525</v>
      </c>
      <c r="F746" s="45">
        <v>4.7500000000000001E-2</v>
      </c>
    </row>
    <row r="747" spans="2:6" s="44" customFormat="1" x14ac:dyDescent="0.2">
      <c r="B747" s="44" t="s">
        <v>526</v>
      </c>
      <c r="F747" s="45">
        <v>4.7500000000000001E-2</v>
      </c>
    </row>
    <row r="748" spans="2:6" s="44" customFormat="1" x14ac:dyDescent="0.2">
      <c r="B748" s="44" t="s">
        <v>527</v>
      </c>
      <c r="F748" s="45">
        <v>4.2000000000000003E-2</v>
      </c>
    </row>
    <row r="749" spans="2:6" s="44" customFormat="1" x14ac:dyDescent="0.2">
      <c r="B749" s="44" t="s">
        <v>528</v>
      </c>
      <c r="F749" s="45">
        <v>3.5900000000000001E-2</v>
      </c>
    </row>
    <row r="750" spans="2:6" s="44" customFormat="1" x14ac:dyDescent="0.2">
      <c r="B750" s="44" t="s">
        <v>529</v>
      </c>
      <c r="F750" s="45">
        <v>3.5900000000000001E-2</v>
      </c>
    </row>
    <row r="751" spans="2:6" s="44" customFormat="1" x14ac:dyDescent="0.2">
      <c r="F751" s="45"/>
    </row>
    <row r="752" spans="2:6" s="44" customFormat="1" x14ac:dyDescent="0.2">
      <c r="B752" s="44" t="s">
        <v>530</v>
      </c>
      <c r="F752" s="45"/>
    </row>
    <row r="753" spans="2:6" s="44" customFormat="1" x14ac:dyDescent="0.2">
      <c r="B753" s="44" t="s">
        <v>527</v>
      </c>
      <c r="F753" s="45">
        <v>4.6899999999999997E-2</v>
      </c>
    </row>
    <row r="754" spans="2:6" s="44" customFormat="1" x14ac:dyDescent="0.2">
      <c r="B754" s="44" t="s">
        <v>528</v>
      </c>
      <c r="F754" s="45">
        <v>4.3700000000000003E-2</v>
      </c>
    </row>
    <row r="755" spans="2:6" s="44" customFormat="1" x14ac:dyDescent="0.2">
      <c r="B755" s="44" t="s">
        <v>529</v>
      </c>
      <c r="F755" s="45">
        <v>4.3700000000000003E-2</v>
      </c>
    </row>
    <row r="756" spans="2:6" s="44" customFormat="1" x14ac:dyDescent="0.2">
      <c r="F756" s="45"/>
    </row>
    <row r="757" spans="2:6" s="44" customFormat="1" x14ac:dyDescent="0.2">
      <c r="B757" s="44" t="s">
        <v>531</v>
      </c>
      <c r="F757" s="45"/>
    </row>
    <row r="758" spans="2:6" s="44" customFormat="1" x14ac:dyDescent="0.2">
      <c r="B758" s="44" t="s">
        <v>525</v>
      </c>
      <c r="F758" s="45">
        <v>4.8599999999999997E-2</v>
      </c>
    </row>
    <row r="759" spans="2:6" s="44" customFormat="1" x14ac:dyDescent="0.2">
      <c r="B759" s="44" t="s">
        <v>526</v>
      </c>
      <c r="F759" s="45">
        <v>4.8599999999999997E-2</v>
      </c>
    </row>
    <row r="760" spans="2:6" s="44" customFormat="1" x14ac:dyDescent="0.2">
      <c r="B760" s="44" t="s">
        <v>527</v>
      </c>
      <c r="F760" s="45">
        <v>4.3099999999999999E-2</v>
      </c>
    </row>
    <row r="761" spans="2:6" s="44" customFormat="1" x14ac:dyDescent="0.2">
      <c r="B761" s="44" t="s">
        <v>528</v>
      </c>
      <c r="F761" s="45">
        <v>3.6900000000000002E-2</v>
      </c>
    </row>
    <row r="762" spans="2:6" s="44" customFormat="1" x14ac:dyDescent="0.2">
      <c r="B762" s="44" t="s">
        <v>529</v>
      </c>
      <c r="F762" s="45">
        <v>3.6900000000000002E-2</v>
      </c>
    </row>
    <row r="763" spans="2:6" s="44" customFormat="1" x14ac:dyDescent="0.2">
      <c r="F763" s="45"/>
    </row>
    <row r="764" spans="2:6" s="44" customFormat="1" x14ac:dyDescent="0.2">
      <c r="B764" s="44" t="s">
        <v>532</v>
      </c>
      <c r="F764" s="45"/>
    </row>
    <row r="765" spans="2:6" s="44" customFormat="1" x14ac:dyDescent="0.2">
      <c r="B765" s="44" t="s">
        <v>525</v>
      </c>
      <c r="F765" s="45">
        <v>4.9000000000000002E-2</v>
      </c>
    </row>
    <row r="766" spans="2:6" s="44" customFormat="1" x14ac:dyDescent="0.2">
      <c r="B766" s="44" t="s">
        <v>526</v>
      </c>
      <c r="F766" s="45">
        <v>4.9000000000000002E-2</v>
      </c>
    </row>
    <row r="767" spans="2:6" s="44" customFormat="1" x14ac:dyDescent="0.2">
      <c r="B767" s="44" t="s">
        <v>527</v>
      </c>
      <c r="F767" s="45">
        <v>4.36E-2</v>
      </c>
    </row>
    <row r="768" spans="2:6" s="44" customFormat="1" x14ac:dyDescent="0.2">
      <c r="B768" s="44" t="s">
        <v>528</v>
      </c>
      <c r="F768" s="45">
        <v>3.7499999999999999E-2</v>
      </c>
    </row>
    <row r="769" spans="1:6" s="44" customFormat="1" x14ac:dyDescent="0.2">
      <c r="B769" s="44" t="s">
        <v>529</v>
      </c>
      <c r="F769" s="45">
        <v>3.7499999999999999E-2</v>
      </c>
    </row>
    <row r="770" spans="1:6" s="44" customFormat="1" x14ac:dyDescent="0.2">
      <c r="F770" s="45"/>
    </row>
    <row r="771" spans="1:6" s="44" customFormat="1" x14ac:dyDescent="0.2">
      <c r="B771" s="44" t="s">
        <v>533</v>
      </c>
      <c r="F771" s="45">
        <v>6.6699999999999995E-2</v>
      </c>
    </row>
    <row r="772" spans="1:6" s="44" customFormat="1" x14ac:dyDescent="0.2">
      <c r="F772" s="45"/>
    </row>
    <row r="773" spans="1:6" s="44" customFormat="1" x14ac:dyDescent="0.2">
      <c r="F773" s="45"/>
    </row>
    <row r="774" spans="1:6" s="44" customFormat="1" x14ac:dyDescent="0.2">
      <c r="A774" s="44" t="s">
        <v>534</v>
      </c>
      <c r="B774" s="44" t="s">
        <v>535</v>
      </c>
      <c r="F774" s="45"/>
    </row>
    <row r="775" spans="1:6" s="44" customFormat="1" x14ac:dyDescent="0.2">
      <c r="F775" s="45"/>
    </row>
    <row r="776" spans="1:6" s="44" customFormat="1" x14ac:dyDescent="0.2">
      <c r="B776" s="44" t="s">
        <v>536</v>
      </c>
      <c r="F776" s="45">
        <v>2.5100000000000001E-2</v>
      </c>
    </row>
    <row r="777" spans="1:6" s="44" customFormat="1" x14ac:dyDescent="0.2">
      <c r="B777" s="44" t="s">
        <v>537</v>
      </c>
      <c r="F777" s="45">
        <v>2.7099999999999999E-2</v>
      </c>
    </row>
    <row r="778" spans="1:6" s="44" customFormat="1" x14ac:dyDescent="0.2">
      <c r="B778" s="44" t="s">
        <v>538</v>
      </c>
      <c r="F778" s="45">
        <v>2.9899999999999999E-2</v>
      </c>
    </row>
    <row r="779" spans="1:6" s="44" customFormat="1" x14ac:dyDescent="0.2">
      <c r="B779" s="44" t="s">
        <v>539</v>
      </c>
      <c r="F779" s="45">
        <v>2.52E-2</v>
      </c>
    </row>
    <row r="780" spans="1:6" s="44" customFormat="1" x14ac:dyDescent="0.2">
      <c r="B780" s="44" t="s">
        <v>540</v>
      </c>
      <c r="F780" s="45">
        <v>2.5100000000000001E-2</v>
      </c>
    </row>
    <row r="781" spans="1:6" s="44" customFormat="1" x14ac:dyDescent="0.2">
      <c r="B781" s="44" t="s">
        <v>541</v>
      </c>
      <c r="F781" s="45">
        <v>2.6599999999999999E-2</v>
      </c>
    </row>
  </sheetData>
  <autoFilter ref="A6:F698" xr:uid="{18D51BC7-F49B-4954-8266-CB5827E8E36F}"/>
  <printOptions gridLines="1"/>
  <pageMargins left="0.7" right="0.7" top="0.75" bottom="0.75" header="0.3" footer="0.3"/>
  <pageSetup scale="24" fitToHeight="10" orientation="portrait" r:id="rId1"/>
  <headerFooter>
    <oddHeader>&amp;RCase No. 2026-00077
Attachment to Response to AG-2 Question No. 6a
Garrett</oddHeader>
    <oddFooter>&amp;L&amp;"Calibri"&amp;11&amp;K000000&amp;D &amp;T
&amp;Z&amp;F&amp;A_x000D_&amp;1#&amp;"Calibri"&amp;14&amp;K000000 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3F96306228BA4EB2E16C05B22FFA5F" ma:contentTypeVersion="22" ma:contentTypeDescription="Create a new document." ma:contentTypeScope="" ma:versionID="3762b9feb49cb2b4ffd2182372242eba">
  <xsd:schema xmlns:xsd="http://www.w3.org/2001/XMLSchema" xmlns:xs="http://www.w3.org/2001/XMLSchema" xmlns:p="http://schemas.microsoft.com/office/2006/metadata/properties" xmlns:ns2="65bfb563-8fe2-4d34-a09f-38a217d8feea" xmlns:ns3="f789fa03-9022-4931-acb2-79f11ac92edf" xmlns:ns4="2ad705b9-adad-42ba-803b-2580de5ca47a" targetNamespace="http://schemas.microsoft.com/office/2006/metadata/properties" ma:root="true" ma:fieldsID="e42ce1bbd634f4d96e0c847e10bf86a2" ns2:_="" ns3:_="" ns4:_="">
    <xsd:import namespace="65bfb563-8fe2-4d34-a09f-38a217d8feea"/>
    <xsd:import namespace="f789fa03-9022-4931-acb2-79f11ac92edf"/>
    <xsd:import namespace="2ad705b9-adad-42ba-803b-2580de5ca47a"/>
    <xsd:element name="properties">
      <xsd:complexType>
        <xsd:sequence>
          <xsd:element name="documentManagement">
            <xsd:complexType>
              <xsd:all>
                <xsd:element ref="ns2:Company"/>
                <xsd:element ref="ns2:Year"/>
                <xsd:element ref="ns2:Review_x0020_Case_x0020_Doc_x0020_Types"/>
                <xsd:element ref="ns2:Witness_x0020_Testimony" minOccurs="0"/>
                <xsd:element ref="ns3:Data_x0020_Request_x0020_Party" minOccurs="0"/>
                <xsd:element ref="ns3:Case_x0020__x0023_" minOccurs="0"/>
                <xsd:element ref="ns4:Status_x0020__x0028_Internal_x0020_Use_x0020_Only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fb563-8fe2-4d34-a09f-38a217d8feea" elementFormDefault="qualified">
    <xsd:import namespace="http://schemas.microsoft.com/office/2006/documentManagement/types"/>
    <xsd:import namespace="http://schemas.microsoft.com/office/infopath/2007/PartnerControls"/>
    <xsd:element name="Company" ma:index="2" ma:displayName="Company" ma:default="KU; LGE" ma:format="Dropdown" ma:internalName="Company">
      <xsd:simpleType>
        <xsd:restriction base="dms:Choice">
          <xsd:enumeration value="KU; LGE"/>
        </xsd:restriction>
      </xsd:simpleType>
    </xsd:element>
    <xsd:element name="Year" ma:index="3" ma:displayName="Year" ma:default="2026" ma:format="Dropdown" ma:internalName="Year">
      <xsd:simpleType>
        <xsd:restriction base="dms:Choice">
          <xsd:enumeration value="2026"/>
        </xsd:restriction>
      </xsd:simpleType>
    </xsd:element>
    <xsd:element name="Review_x0020_Case_x0020_Doc_x0020_Types" ma:index="4" ma:displayName="Document Types" ma:format="Dropdown" ma:internalName="Review_x0020_Case_x0020_Doc_x0020_Types">
      <xsd:simpleType>
        <xsd:restriction base="dms:Choice">
          <xsd:enumeration value="Development"/>
          <xsd:enumeration value="Application"/>
          <xsd:enumeration value="Testimony"/>
          <xsd:enumeration value="Data Request Notes"/>
          <xsd:enumeration value="1st Data Request"/>
          <xsd:enumeration value="2nd Data Request"/>
          <xsd:enumeration value="3rd Data Request"/>
          <xsd:enumeration value="PH Data Request"/>
          <xsd:enumeration value="Intervenor Testimony"/>
          <xsd:enumeration value="Intervenor Data Requests"/>
          <xsd:enumeration value="Witness Prep"/>
          <xsd:enumeration value="Post-Hearing Briefs"/>
          <xsd:enumeration value="Efiled"/>
        </xsd:restriction>
      </xsd:simpleType>
    </xsd:element>
    <xsd:element name="Witness_x0020_Testimony" ma:index="5" nillable="true" ma:displayName="Witness" ma:format="Dropdown" ma:internalName="Witness_x0020_Testimony">
      <xsd:simpleType>
        <xsd:restriction base="dms:Choice">
          <xsd:enumeration value="Conroy"/>
          <xsd:enumeration value="Garret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9fa03-9022-4931-acb2-79f11ac92edf" elementFormDefault="qualified">
    <xsd:import namespace="http://schemas.microsoft.com/office/2006/documentManagement/types"/>
    <xsd:import namespace="http://schemas.microsoft.com/office/infopath/2007/PartnerControls"/>
    <xsd:element name="Data_x0020_Request_x0020_Party" ma:index="6" nillable="true" ma:displayName="Data Request Party" ma:format="Dropdown" ma:internalName="Data_x0020_Request_x0020_Party">
      <xsd:simpleType>
        <xsd:restriction base="dms:Choice">
          <xsd:enumeration value="Public Service Commission"/>
          <xsd:enumeration value="Attorney General"/>
          <xsd:enumeration value="Ky. Industrial Utility Cust."/>
          <xsd:enumeration value="Walmart"/>
          <xsd:enumeration value="LFUCG-METRO"/>
          <xsd:enumeration value="KBCA"/>
        </xsd:restriction>
      </xsd:simpleType>
    </xsd:element>
    <xsd:element name="Case_x0020__x0023_" ma:index="7" nillable="true" ma:displayName="Case #" ma:internalName="Case_x0020_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705b9-adad-42ba-803b-2580de5ca47a" elementFormDefault="qualified">
    <xsd:import namespace="http://schemas.microsoft.com/office/2006/documentManagement/types"/>
    <xsd:import namespace="http://schemas.microsoft.com/office/infopath/2007/PartnerControls"/>
    <xsd:element name="Status_x0020__x0028_Internal_x0020_Use_x0020_Only_x0029_" ma:index="8" nillable="true" ma:displayName="Status (Internal Use Only)" ma:internalName="Status_x0020__x0028_Internal_x0020_Use_x0020_Only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l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_x0020_Testimony xmlns="65bfb563-8fe2-4d34-a09f-38a217d8feea">Garrett</Witness_x0020_Testimony>
    <Year xmlns="65bfb563-8fe2-4d34-a09f-38a217d8feea">2026</Year>
    <Review_x0020_Case_x0020_Doc_x0020_Types xmlns="65bfb563-8fe2-4d34-a09f-38a217d8feea">2nd Data Request</Review_x0020_Case_x0020_Doc_x0020_Types>
    <Case_x0020__x0023_ xmlns="f789fa03-9022-4931-acb2-79f11ac92edf">CN 2026-00077</Case_x0020__x0023_>
    <Data_x0020_Request_x0020_Party xmlns="f789fa03-9022-4931-acb2-79f11ac92edf">Attorney General</Data_x0020_Request_x0020_Party>
    <Status_x0020__x0028_Internal_x0020_Use_x0020_Only_x0029_ xmlns="2ad705b9-adad-42ba-803b-2580de5ca47a"/>
    <Company xmlns="65bfb563-8fe2-4d34-a09f-38a217d8feea">KU; LGE</Company>
  </documentManagement>
</p:properties>
</file>

<file path=customXml/itemProps1.xml><?xml version="1.0" encoding="utf-8"?>
<ds:datastoreItem xmlns:ds="http://schemas.openxmlformats.org/officeDocument/2006/customXml" ds:itemID="{475AF64A-A069-434D-9753-AE217BE5D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fb563-8fe2-4d34-a09f-38a217d8feea"/>
    <ds:schemaRef ds:uri="f789fa03-9022-4931-acb2-79f11ac92edf"/>
    <ds:schemaRef ds:uri="2ad705b9-adad-42ba-803b-2580de5ca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8E4BE3-5688-4D30-ABBE-EA213EA19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FE8F0-30CB-4E51-9FDB-2DB66FAFAF3A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f789fa03-9022-4931-acb2-79f11ac92edf"/>
    <ds:schemaRef ds:uri="http://purl.org/dc/dcmitype/"/>
    <ds:schemaRef ds:uri="2ad705b9-adad-42ba-803b-2580de5ca47a"/>
    <ds:schemaRef ds:uri="65bfb563-8fe2-4d34-a09f-38a217d8fee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Depreciation - Merged</vt:lpstr>
      <vt:lpstr>Depreciation - LGE</vt:lpstr>
      <vt:lpstr>Depreciation - KU</vt:lpstr>
      <vt:lpstr>'Depreciation - KU'!Print_Titles</vt:lpstr>
      <vt:lpstr>'Depreciation - LGE'!Print_Titles</vt:lpstr>
      <vt:lpstr>'Depreciation - Merged'!Print_Titles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Daly, Karen</dc:creator>
  <cp:lastModifiedBy>Daly, Karen</cp:lastModifiedBy>
  <dcterms:created xsi:type="dcterms:W3CDTF">2026-05-28T18:23:04Z</dcterms:created>
  <dcterms:modified xsi:type="dcterms:W3CDTF">2026-05-29T15:45:32Z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2026-05-28T18:25:27Z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72b42279-61f5-4297-8eee-bdb40c854f71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ContentTypeId">
    <vt:lpwstr>0x010100E83F96306228BA4EB2E16C05B22FFA5F</vt:lpwstr>
  </property>
</Properties>
</file>