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6-00071 ES 6 month/Discovery/"/>
    </mc:Choice>
  </mc:AlternateContent>
  <xr:revisionPtr revIDLastSave="6" documentId="13_ncr:1_{ACECFC9D-7BB9-4F23-A6DE-DFC02CE7B033}" xr6:coauthVersionLast="47" xr6:coauthVersionMax="47" xr10:uidLastSave="{5496653C-BC2F-4717-A2F0-56DD863F365F}"/>
  <bookViews>
    <workbookView xWindow="-120" yWindow="-120" windowWidth="38640" windowHeight="21120" xr2:uid="{00000000-000D-0000-FFFF-FFFF00000000}"/>
  </bookViews>
  <sheets>
    <sheet name="Form 1.0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J9" i="2" s="1"/>
  <c r="J12" i="2" l="1"/>
  <c r="J14" i="2" s="1"/>
  <c r="J16" i="2" s="1"/>
  <c r="J18" i="2" s="1"/>
  <c r="J20" i="2" l="1"/>
  <c r="J22" i="2" s="1"/>
  <c r="J24" i="2" s="1"/>
  <c r="K7" i="2"/>
  <c r="F7" i="2"/>
  <c r="D7" i="2"/>
  <c r="F9" i="2" l="1"/>
  <c r="F12" i="2" s="1"/>
  <c r="D9" i="2"/>
  <c r="D12" i="2" s="1"/>
  <c r="K9" i="2"/>
  <c r="K12" i="2" s="1"/>
  <c r="K20" i="2" s="1"/>
  <c r="K22" i="2" s="1"/>
  <c r="K24" i="2" s="1"/>
  <c r="F14" i="2" l="1"/>
  <c r="F16" i="2" s="1"/>
  <c r="F18" i="2" s="1"/>
  <c r="F20" i="2"/>
  <c r="F22" i="2" s="1"/>
  <c r="F24" i="2" s="1"/>
  <c r="D20" i="2"/>
  <c r="D22" i="2" s="1"/>
  <c r="D24" i="2" s="1"/>
  <c r="D14" i="2"/>
  <c r="D16" i="2" s="1"/>
  <c r="D18" i="2" s="1"/>
  <c r="K14" i="2"/>
  <c r="K16" i="2" s="1"/>
  <c r="K18" i="2" s="1"/>
  <c r="E7" i="2"/>
  <c r="G7" i="2"/>
  <c r="H7" i="2"/>
  <c r="I7" i="2"/>
  <c r="H9" i="2" l="1"/>
  <c r="H12" i="2" s="1"/>
  <c r="I9" i="2"/>
  <c r="I12" i="2" s="1"/>
  <c r="I20" i="2" s="1"/>
  <c r="I22" i="2" s="1"/>
  <c r="I24" i="2" s="1"/>
  <c r="G9" i="2"/>
  <c r="G12" i="2" s="1"/>
  <c r="G14" i="2" s="1"/>
  <c r="G16" i="2" s="1"/>
  <c r="G18" i="2" s="1"/>
  <c r="E9" i="2"/>
  <c r="E12" i="2" s="1"/>
  <c r="H14" i="2" l="1"/>
  <c r="H16" i="2" s="1"/>
  <c r="H18" i="2" s="1"/>
  <c r="H20" i="2"/>
  <c r="H22" i="2" s="1"/>
  <c r="H24" i="2" s="1"/>
  <c r="I14" i="2"/>
  <c r="I16" i="2" s="1"/>
  <c r="I18" i="2" s="1"/>
  <c r="G20" i="2"/>
  <c r="G22" i="2" s="1"/>
  <c r="G24" i="2" s="1"/>
  <c r="E20" i="2"/>
  <c r="E22" i="2" s="1"/>
  <c r="E24" i="2" s="1"/>
  <c r="E14" i="2"/>
  <c r="E16" i="2" s="1"/>
  <c r="E18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</calcChain>
</file>

<file path=xl/sharedStrings.xml><?xml version="1.0" encoding="utf-8"?>
<sst xmlns="http://schemas.openxmlformats.org/spreadsheetml/2006/main" count="28" uniqueCount="25">
  <si>
    <t>Calculation of E(m)</t>
  </si>
  <si>
    <t>Line</t>
  </si>
  <si>
    <t>Detail</t>
  </si>
  <si>
    <t>E(m) (Line 1-2+3)</t>
  </si>
  <si>
    <t>Ky Retail E(m) (Line 4*5)</t>
  </si>
  <si>
    <t>Adjustments</t>
  </si>
  <si>
    <t>Net KY Retail E(m) (Line 6+7+8)</t>
  </si>
  <si>
    <t>Res.</t>
  </si>
  <si>
    <t>Allocation Factor</t>
  </si>
  <si>
    <t>Current Month's Allocation E(m) (Line 9*10)</t>
  </si>
  <si>
    <t>KY Residential Revenues</t>
  </si>
  <si>
    <t>All Other</t>
  </si>
  <si>
    <t>Current Month's Allocation E(m) (Line 9*16)</t>
  </si>
  <si>
    <t>KY All Other Non-Fuel Revenues</t>
  </si>
  <si>
    <t>Calculation</t>
  </si>
  <si>
    <t>Res Surcharge Factor (Line 13/14)</t>
  </si>
  <si>
    <t>A.O. Surcharge Factor (Line 19/20)</t>
  </si>
  <si>
    <t>CRR from Form 3.00</t>
  </si>
  <si>
    <t>Current Month's Total (Line 11+12)</t>
  </si>
  <si>
    <t>Current Month's Total (Line 17+18)</t>
  </si>
  <si>
    <t>As Reported on Form 1.10</t>
  </si>
  <si>
    <t>BRR from Form 2.00</t>
  </si>
  <si>
    <t>KY Retail Jurisdiction Allocation Factor from Form 4.00</t>
  </si>
  <si>
    <t>Under/(Over) Collection from Form 4.00</t>
  </si>
  <si>
    <t>Mitchell FGD Expenses (Form 3.10)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</si>
</sst>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%"/>
    <numFmt numFmtId="168" formatCode="_-* #,##0.00\ _€_-;\-* #,##0.00\ _€_-;_-* &quot;-&quot;??\ _€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1527CF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Unicode MS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</font>
    <font>
      <sz val="9"/>
      <name val="Segoe UI"/>
      <family val="2"/>
    </font>
    <font>
      <b/>
      <sz val="10"/>
      <name val="MS Sans Serif"/>
    </font>
    <font>
      <sz val="10"/>
      <name val="MS Sans Serif"/>
    </font>
    <font>
      <sz val="9"/>
      <color theme="1"/>
      <name val="Segoe UI"/>
      <family val="2"/>
      <charset val="1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E1FFFF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6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8" applyNumberFormat="0" applyAlignment="0" applyProtection="0"/>
    <xf numFmtId="0" fontId="22" fillId="22" borderId="9" applyNumberFormat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8" applyNumberFormat="0" applyAlignment="0" applyProtection="0"/>
    <xf numFmtId="0" fontId="29" fillId="0" borderId="13" applyNumberFormat="0" applyFill="0" applyAlignment="0" applyProtection="0"/>
    <xf numFmtId="0" fontId="30" fillId="23" borderId="0" applyNumberFormat="0" applyBorder="0" applyAlignment="0" applyProtection="0"/>
    <xf numFmtId="0" fontId="15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8" fillId="0" borderId="0"/>
    <xf numFmtId="0" fontId="3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2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4" borderId="14" applyNumberFormat="0" applyFont="0" applyAlignment="0" applyProtection="0"/>
    <xf numFmtId="0" fontId="31" fillId="21" borderId="15" applyNumberFormat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42" fillId="0" borderId="0"/>
    <xf numFmtId="0" fontId="9" fillId="0" borderId="0"/>
    <xf numFmtId="0" fontId="41" fillId="0" borderId="0"/>
    <xf numFmtId="0" fontId="9" fillId="0" borderId="0"/>
    <xf numFmtId="0" fontId="1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9" fillId="0" borderId="0"/>
    <xf numFmtId="0" fontId="44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39" fillId="0" borderId="0"/>
    <xf numFmtId="0" fontId="9" fillId="0" borderId="0"/>
    <xf numFmtId="0" fontId="9" fillId="0" borderId="0"/>
    <xf numFmtId="0" fontId="39" fillId="0" borderId="0"/>
    <xf numFmtId="0" fontId="9" fillId="0" borderId="0"/>
    <xf numFmtId="0" fontId="39" fillId="0" borderId="0"/>
    <xf numFmtId="0" fontId="9" fillId="0" borderId="0"/>
    <xf numFmtId="0" fontId="9" fillId="0" borderId="0"/>
    <xf numFmtId="0" fontId="1" fillId="0" borderId="0"/>
    <xf numFmtId="0" fontId="9" fillId="24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0" applyNumberFormat="0" applyFont="0" applyFill="0" applyBorder="0" applyAlignment="0" applyProtection="0">
      <alignment horizontal="left"/>
    </xf>
    <xf numFmtId="15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40" fillId="0" borderId="16">
      <alignment horizontal="center"/>
    </xf>
    <xf numFmtId="3" fontId="41" fillId="0" borderId="0" applyFont="0" applyFill="0" applyBorder="0" applyAlignment="0" applyProtection="0"/>
    <xf numFmtId="0" fontId="41" fillId="25" borderId="0" applyNumberFormat="0" applyFon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1" applyNumberFormat="1" applyFont="1"/>
    <xf numFmtId="0" fontId="2" fillId="0" borderId="1" xfId="0" applyFont="1" applyBorder="1"/>
    <xf numFmtId="165" fontId="2" fillId="0" borderId="2" xfId="0" applyNumberFormat="1" applyFont="1" applyBorder="1"/>
    <xf numFmtId="0" fontId="2" fillId="2" borderId="1" xfId="0" applyFont="1" applyFill="1" applyBorder="1"/>
    <xf numFmtId="165" fontId="2" fillId="2" borderId="2" xfId="2" applyNumberFormat="1" applyFont="1" applyFill="1" applyBorder="1"/>
    <xf numFmtId="166" fontId="2" fillId="0" borderId="2" xfId="3" applyNumberFormat="1" applyFont="1" applyFill="1" applyBorder="1"/>
    <xf numFmtId="165" fontId="2" fillId="2" borderId="2" xfId="0" applyNumberFormat="1" applyFont="1" applyFill="1" applyBorder="1"/>
    <xf numFmtId="164" fontId="3" fillId="0" borderId="4" xfId="1" applyNumberFormat="1" applyFont="1" applyBorder="1"/>
    <xf numFmtId="0" fontId="2" fillId="0" borderId="5" xfId="0" applyFont="1" applyBorder="1"/>
    <xf numFmtId="164" fontId="3" fillId="0" borderId="0" xfId="1" applyNumberFormat="1" applyFont="1" applyBorder="1"/>
    <xf numFmtId="164" fontId="3" fillId="0" borderId="3" xfId="1" applyNumberFormat="1" applyFont="1" applyBorder="1"/>
    <xf numFmtId="0" fontId="6" fillId="2" borderId="6" xfId="0" applyFont="1" applyFill="1" applyBorder="1"/>
    <xf numFmtId="0" fontId="7" fillId="0" borderId="0" xfId="0" applyFont="1" applyAlignment="1">
      <alignment wrapText="1"/>
    </xf>
    <xf numFmtId="10" fontId="2" fillId="0" borderId="2" xfId="3" applyNumberFormat="1" applyFont="1" applyFill="1" applyBorder="1"/>
    <xf numFmtId="165" fontId="2" fillId="2" borderId="7" xfId="0" applyNumberFormat="1" applyFont="1" applyFill="1" applyBorder="1"/>
    <xf numFmtId="167" fontId="8" fillId="2" borderId="7" xfId="3" applyNumberFormat="1" applyFont="1" applyFill="1" applyBorder="1"/>
    <xf numFmtId="165" fontId="3" fillId="0" borderId="0" xfId="0" applyNumberFormat="1" applyFont="1"/>
    <xf numFmtId="0" fontId="3" fillId="2" borderId="0" xfId="0" applyFont="1" applyFill="1"/>
    <xf numFmtId="17" fontId="4" fillId="26" borderId="0" xfId="0" applyNumberFormat="1" applyFont="1" applyFill="1" applyAlignment="1">
      <alignment horizontal="center" wrapText="1"/>
    </xf>
    <xf numFmtId="166" fontId="37" fillId="0" borderId="0" xfId="3" applyNumberFormat="1" applyFont="1"/>
    <xf numFmtId="165" fontId="37" fillId="0" borderId="18" xfId="2" applyNumberFormat="1" applyFont="1" applyBorder="1" applyAlignment="1">
      <alignment horizontal="center"/>
    </xf>
    <xf numFmtId="10" fontId="2" fillId="0" borderId="19" xfId="3" applyNumberFormat="1" applyFont="1" applyFill="1" applyBorder="1"/>
    <xf numFmtId="167" fontId="8" fillId="2" borderId="20" xfId="3" applyNumberFormat="1" applyFont="1" applyFill="1" applyBorder="1"/>
    <xf numFmtId="166" fontId="37" fillId="0" borderId="2" xfId="3" applyNumberFormat="1" applyFont="1" applyBorder="1"/>
    <xf numFmtId="165" fontId="37" fillId="0" borderId="2" xfId="2" applyNumberFormat="1" applyFont="1" applyBorder="1"/>
    <xf numFmtId="165" fontId="2" fillId="0" borderId="19" xfId="0" applyNumberFormat="1" applyFont="1" applyBorder="1"/>
    <xf numFmtId="165" fontId="2" fillId="2" borderId="19" xfId="0" applyNumberFormat="1" applyFont="1" applyFill="1" applyBorder="1"/>
    <xf numFmtId="165" fontId="2" fillId="2" borderId="19" xfId="2" applyNumberFormat="1" applyFont="1" applyFill="1" applyBorder="1"/>
    <xf numFmtId="165" fontId="37" fillId="0" borderId="0" xfId="2" applyNumberFormat="1" applyFont="1"/>
    <xf numFmtId="0" fontId="37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/>
    </xf>
  </cellXfs>
  <cellStyles count="1561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1" builtinId="3"/>
    <cellStyle name="Comma 10" xfId="33" xr:uid="{00000000-0005-0000-0000-00001C000000}"/>
    <cellStyle name="Comma 10 10" xfId="928" xr:uid="{43104CB3-C018-4E43-902C-658DC0FA5D4F}"/>
    <cellStyle name="Comma 10 2" xfId="34" xr:uid="{00000000-0005-0000-0000-00001D000000}"/>
    <cellStyle name="Comma 10 2 2" xfId="929" xr:uid="{93722170-BF00-4B0C-817A-3D2B507441C6}"/>
    <cellStyle name="Comma 10 3" xfId="35" xr:uid="{00000000-0005-0000-0000-00001E000000}"/>
    <cellStyle name="Comma 10 3 2" xfId="36" xr:uid="{00000000-0005-0000-0000-00001F000000}"/>
    <cellStyle name="Comma 10 3 2 2" xfId="931" xr:uid="{653494FF-6E52-48A9-9A6D-EE7AA9718CD6}"/>
    <cellStyle name="Comma 10 3 3" xfId="37" xr:uid="{00000000-0005-0000-0000-000020000000}"/>
    <cellStyle name="Comma 10 3 3 2" xfId="932" xr:uid="{01C84C71-9161-4949-8847-E89179982AFB}"/>
    <cellStyle name="Comma 10 3 4" xfId="930" xr:uid="{0D9893CB-EC7D-4D62-86B8-5EDFDF0F1746}"/>
    <cellStyle name="Comma 10 4" xfId="38" xr:uid="{00000000-0005-0000-0000-000021000000}"/>
    <cellStyle name="Comma 10 4 2" xfId="39" xr:uid="{00000000-0005-0000-0000-000022000000}"/>
    <cellStyle name="Comma 10 4 2 2" xfId="934" xr:uid="{0603F15F-9EAF-413C-8EFF-53B9329B0D78}"/>
    <cellStyle name="Comma 10 4 3" xfId="40" xr:uid="{00000000-0005-0000-0000-000023000000}"/>
    <cellStyle name="Comma 10 4 3 2" xfId="935" xr:uid="{9A91649B-0083-4DF5-A382-610464BCC3CE}"/>
    <cellStyle name="Comma 10 4 4" xfId="41" xr:uid="{00000000-0005-0000-0000-000024000000}"/>
    <cellStyle name="Comma 10 4 4 2" xfId="1556" xr:uid="{A21A7AB6-65EB-48C7-9DAD-F8AE300D5DC9}"/>
    <cellStyle name="Comma 10 4 4 3" xfId="936" xr:uid="{471B1361-B6B1-4524-A679-DEB6A6077A3A}"/>
    <cellStyle name="Comma 10 4 5" xfId="933" xr:uid="{E59EC712-51C6-4519-9478-E23A45FC128A}"/>
    <cellStyle name="Comma 10 5" xfId="42" xr:uid="{00000000-0005-0000-0000-000025000000}"/>
    <cellStyle name="Comma 10 5 2" xfId="43" xr:uid="{00000000-0005-0000-0000-000026000000}"/>
    <cellStyle name="Comma 10 5 2 2" xfId="44" xr:uid="{00000000-0005-0000-0000-000027000000}"/>
    <cellStyle name="Comma 10 5 2 2 2" xfId="939" xr:uid="{F01AE622-848B-4A2D-A987-E105AAA072B2}"/>
    <cellStyle name="Comma 10 5 2 3" xfId="45" xr:uid="{00000000-0005-0000-0000-000028000000}"/>
    <cellStyle name="Comma 10 5 2 3 2" xfId="46" xr:uid="{00000000-0005-0000-0000-000029000000}"/>
    <cellStyle name="Comma 10 5 2 3 2 2" xfId="941" xr:uid="{57710A0E-9AD7-436E-A827-3F81F5A520D2}"/>
    <cellStyle name="Comma 10 5 2 3 3" xfId="940" xr:uid="{9A6DEEB7-9287-4C3E-8DAB-B08EADE92FD9}"/>
    <cellStyle name="Comma 10 5 2 4" xfId="938" xr:uid="{A6352EAC-0B17-4CD7-8D12-1FAE04495625}"/>
    <cellStyle name="Comma 10 5 3" xfId="47" xr:uid="{00000000-0005-0000-0000-00002A000000}"/>
    <cellStyle name="Comma 10 5 3 2" xfId="942" xr:uid="{F0FB1AD9-8AAA-42A8-9655-498822C9FDC5}"/>
    <cellStyle name="Comma 10 5 4" xfId="937" xr:uid="{65EBFCE0-C668-44F1-BB4B-4F907AAE9B88}"/>
    <cellStyle name="Comma 10 6" xfId="48" xr:uid="{00000000-0005-0000-0000-00002B000000}"/>
    <cellStyle name="Comma 10 6 2" xfId="49" xr:uid="{00000000-0005-0000-0000-00002C000000}"/>
    <cellStyle name="Comma 10 6 2 2" xfId="944" xr:uid="{8CBA37A5-F906-4144-A3AB-5ED12D06077D}"/>
    <cellStyle name="Comma 10 6 3" xfId="50" xr:uid="{00000000-0005-0000-0000-00002D000000}"/>
    <cellStyle name="Comma 10 6 3 2" xfId="51" xr:uid="{00000000-0005-0000-0000-00002E000000}"/>
    <cellStyle name="Comma 10 6 3 2 2" xfId="946" xr:uid="{2E05B77C-A59D-4527-9AF0-235B08F36F0F}"/>
    <cellStyle name="Comma 10 6 3 3" xfId="945" xr:uid="{A6FFECD4-3E83-49CD-B987-24093168D631}"/>
    <cellStyle name="Comma 10 6 4" xfId="943" xr:uid="{160B274C-821F-49FE-8497-CB6A63268237}"/>
    <cellStyle name="Comma 10 7" xfId="52" xr:uid="{00000000-0005-0000-0000-00002F000000}"/>
    <cellStyle name="Comma 10 7 2" xfId="947" xr:uid="{BBD42B46-7593-4E80-A5A6-1FC4ACC4DDCE}"/>
    <cellStyle name="Comma 10 8" xfId="53" xr:uid="{00000000-0005-0000-0000-000030000000}"/>
    <cellStyle name="Comma 10 8 2" xfId="54" xr:uid="{00000000-0005-0000-0000-000031000000}"/>
    <cellStyle name="Comma 10 8 2 2" xfId="949" xr:uid="{E4F0D952-A409-47B4-8B1A-1AC1A2F3D13D}"/>
    <cellStyle name="Comma 10 8 3" xfId="948" xr:uid="{4B239F7B-D82B-4AE5-8AC5-9948B02ED4C1}"/>
    <cellStyle name="Comma 10 9" xfId="1549" xr:uid="{84030730-1358-4723-9A54-479B036C5B08}"/>
    <cellStyle name="Comma 11" xfId="55" xr:uid="{00000000-0005-0000-0000-000032000000}"/>
    <cellStyle name="Comma 11 10" xfId="56" xr:uid="{00000000-0005-0000-0000-000033000000}"/>
    <cellStyle name="Comma 11 10 2" xfId="951" xr:uid="{E47A411D-A60A-4810-953B-C45E0D849722}"/>
    <cellStyle name="Comma 11 11" xfId="57" xr:uid="{00000000-0005-0000-0000-000034000000}"/>
    <cellStyle name="Comma 11 11 2" xfId="58" xr:uid="{00000000-0005-0000-0000-000035000000}"/>
    <cellStyle name="Comma 11 11 2 2" xfId="59" xr:uid="{00000000-0005-0000-0000-000036000000}"/>
    <cellStyle name="Comma 11 11 2 2 2" xfId="954" xr:uid="{423858F8-D953-4F8E-B30B-376DD60F9EAB}"/>
    <cellStyle name="Comma 11 11 2 3" xfId="60" xr:uid="{00000000-0005-0000-0000-000037000000}"/>
    <cellStyle name="Comma 11 11 2 3 2" xfId="61" xr:uid="{00000000-0005-0000-0000-000038000000}"/>
    <cellStyle name="Comma 11 11 2 3 2 2" xfId="956" xr:uid="{9D06322F-C840-4A34-B7A2-9C62204166D3}"/>
    <cellStyle name="Comma 11 11 2 3 3" xfId="955" xr:uid="{D68A3F5E-37EA-474C-8894-8990558CE5F5}"/>
    <cellStyle name="Comma 11 11 2 4" xfId="953" xr:uid="{B1AF0C83-531E-402F-AA58-BF53CFB1576B}"/>
    <cellStyle name="Comma 11 11 3" xfId="952" xr:uid="{5EB696DD-95D7-428C-9F4B-C66F4F05444F}"/>
    <cellStyle name="Comma 11 12" xfId="62" xr:uid="{00000000-0005-0000-0000-000039000000}"/>
    <cellStyle name="Comma 11 12 2" xfId="957" xr:uid="{5F604CE7-AC22-456A-A49D-9C7031037E67}"/>
    <cellStyle name="Comma 11 13" xfId="63" xr:uid="{00000000-0005-0000-0000-00003A000000}"/>
    <cellStyle name="Comma 11 13 2" xfId="64" xr:uid="{00000000-0005-0000-0000-00003B000000}"/>
    <cellStyle name="Comma 11 13 2 2" xfId="65" xr:uid="{00000000-0005-0000-0000-00003C000000}"/>
    <cellStyle name="Comma 11 13 2 2 2" xfId="960" xr:uid="{E57F29A5-91ED-4C82-9DC3-8F51DCB7C1FA}"/>
    <cellStyle name="Comma 11 13 2 3" xfId="66" xr:uid="{00000000-0005-0000-0000-00003D000000}"/>
    <cellStyle name="Comma 11 13 2 3 2" xfId="67" xr:uid="{00000000-0005-0000-0000-00003E000000}"/>
    <cellStyle name="Comma 11 13 2 3 2 2" xfId="962" xr:uid="{88BF3192-C832-406F-B3E0-B33D99280A46}"/>
    <cellStyle name="Comma 11 13 2 3 3" xfId="961" xr:uid="{7F181076-DF2B-47E6-B944-36A9E0FF3F94}"/>
    <cellStyle name="Comma 11 13 2 4" xfId="959" xr:uid="{5597EFA0-026E-47EE-A42F-5778C00014FC}"/>
    <cellStyle name="Comma 11 13 3" xfId="958" xr:uid="{50DF34D6-C129-4667-A0A7-87E92DEEAE36}"/>
    <cellStyle name="Comma 11 14" xfId="950" xr:uid="{366CF178-5D34-4972-86F5-5AC643986763}"/>
    <cellStyle name="Comma 11 2" xfId="68" xr:uid="{00000000-0005-0000-0000-00003F000000}"/>
    <cellStyle name="Comma 11 2 2" xfId="963" xr:uid="{2D23F746-22ED-4145-890C-E44DF5DD621B}"/>
    <cellStyle name="Comma 11 3" xfId="69" xr:uid="{00000000-0005-0000-0000-000040000000}"/>
    <cellStyle name="Comma 11 3 2" xfId="964" xr:uid="{BE87C666-76A9-46A0-9A80-6C1719E91D7E}"/>
    <cellStyle name="Comma 11 4" xfId="70" xr:uid="{00000000-0005-0000-0000-000041000000}"/>
    <cellStyle name="Comma 11 4 2" xfId="965" xr:uid="{0ED6F372-F27B-4C20-8B68-E267A01B7914}"/>
    <cellStyle name="Comma 11 5" xfId="71" xr:uid="{00000000-0005-0000-0000-000042000000}"/>
    <cellStyle name="Comma 11 5 2" xfId="966" xr:uid="{73BAC322-2729-47B2-874E-FCF527784305}"/>
    <cellStyle name="Comma 11 6" xfId="72" xr:uid="{00000000-0005-0000-0000-000043000000}"/>
    <cellStyle name="Comma 11 6 2" xfId="967" xr:uid="{1FFBF2F1-556E-4903-A2EB-247EA0289B3C}"/>
    <cellStyle name="Comma 11 7" xfId="73" xr:uid="{00000000-0005-0000-0000-000044000000}"/>
    <cellStyle name="Comma 11 7 2" xfId="74" xr:uid="{00000000-0005-0000-0000-000045000000}"/>
    <cellStyle name="Comma 11 7 2 2" xfId="75" xr:uid="{00000000-0005-0000-0000-000046000000}"/>
    <cellStyle name="Comma 11 7 2 2 2" xfId="970" xr:uid="{2F1DCAC4-6A5C-4D33-8C5E-67734E11489D}"/>
    <cellStyle name="Comma 11 7 2 3" xfId="76" xr:uid="{00000000-0005-0000-0000-000047000000}"/>
    <cellStyle name="Comma 11 7 2 3 2" xfId="971" xr:uid="{3A2AEEC1-4965-4B25-B50B-FB80B4E7E77A}"/>
    <cellStyle name="Comma 11 7 2 4" xfId="969" xr:uid="{D02A8095-5CF4-4291-A228-E17B9023C759}"/>
    <cellStyle name="Comma 11 7 3" xfId="968" xr:uid="{04C03677-33B9-40A5-8AD7-86FE67B306C1}"/>
    <cellStyle name="Comma 11 8" xfId="77" xr:uid="{00000000-0005-0000-0000-000048000000}"/>
    <cellStyle name="Comma 11 8 2" xfId="972" xr:uid="{939E7586-0C41-4FE5-9A2A-B42ACC8AD956}"/>
    <cellStyle name="Comma 11 9" xfId="78" xr:uid="{00000000-0005-0000-0000-000049000000}"/>
    <cellStyle name="Comma 11 9 2" xfId="973" xr:uid="{09520A66-1BB8-4FFE-B047-37E99E3A9455}"/>
    <cellStyle name="Comma 12" xfId="79" xr:uid="{00000000-0005-0000-0000-00004A000000}"/>
    <cellStyle name="Comma 12 10" xfId="80" xr:uid="{00000000-0005-0000-0000-00004B000000}"/>
    <cellStyle name="Comma 12 10 2" xfId="81" xr:uid="{00000000-0005-0000-0000-00004C000000}"/>
    <cellStyle name="Comma 12 10 2 2" xfId="82" xr:uid="{00000000-0005-0000-0000-00004D000000}"/>
    <cellStyle name="Comma 12 10 2 2 2" xfId="977" xr:uid="{88B0CD7E-C858-4327-947F-51B1D71DE7B5}"/>
    <cellStyle name="Comma 12 10 2 3" xfId="83" xr:uid="{00000000-0005-0000-0000-00004E000000}"/>
    <cellStyle name="Comma 12 10 2 3 2" xfId="84" xr:uid="{00000000-0005-0000-0000-00004F000000}"/>
    <cellStyle name="Comma 12 10 2 3 2 2" xfId="979" xr:uid="{77CB201F-F32A-4AFE-B14D-EC1F14C835C0}"/>
    <cellStyle name="Comma 12 10 2 3 3" xfId="978" xr:uid="{DA361CFB-A982-484E-BDF6-365FE4BA3976}"/>
    <cellStyle name="Comma 12 10 2 4" xfId="976" xr:uid="{57D4ED1B-2669-499A-A6F5-44FB1F06C0CB}"/>
    <cellStyle name="Comma 12 10 3" xfId="975" xr:uid="{10E25ADD-F181-4657-9E3E-95ADD61F8912}"/>
    <cellStyle name="Comma 12 11" xfId="85" xr:uid="{00000000-0005-0000-0000-000050000000}"/>
    <cellStyle name="Comma 12 11 2" xfId="980" xr:uid="{540B248C-C855-4EB6-B14A-E7E9788F2776}"/>
    <cellStyle name="Comma 12 12" xfId="86" xr:uid="{00000000-0005-0000-0000-000051000000}"/>
    <cellStyle name="Comma 12 12 2" xfId="87" xr:uid="{00000000-0005-0000-0000-000052000000}"/>
    <cellStyle name="Comma 12 12 2 2" xfId="88" xr:uid="{00000000-0005-0000-0000-000053000000}"/>
    <cellStyle name="Comma 12 12 2 2 2" xfId="983" xr:uid="{D865CDEB-202D-4B86-BFFF-5A9575E0EA87}"/>
    <cellStyle name="Comma 12 12 2 3" xfId="89" xr:uid="{00000000-0005-0000-0000-000054000000}"/>
    <cellStyle name="Comma 12 12 2 3 2" xfId="90" xr:uid="{00000000-0005-0000-0000-000055000000}"/>
    <cellStyle name="Comma 12 12 2 3 2 2" xfId="985" xr:uid="{708747C6-FFB3-4BB8-8029-01E5D6D8E3E7}"/>
    <cellStyle name="Comma 12 12 2 3 3" xfId="984" xr:uid="{86ED054B-CA1F-4A9F-A09F-708EA2C7906F}"/>
    <cellStyle name="Comma 12 12 2 4" xfId="982" xr:uid="{0752CEAC-885D-4888-8B8D-2E7407A7FBFF}"/>
    <cellStyle name="Comma 12 12 3" xfId="981" xr:uid="{41F8DC3E-7127-433F-B5FB-4C287DCB4F75}"/>
    <cellStyle name="Comma 12 13" xfId="974" xr:uid="{3BEE6B15-F6F6-40A8-B862-BB9CA084ADFC}"/>
    <cellStyle name="Comma 12 2" xfId="91" xr:uid="{00000000-0005-0000-0000-000056000000}"/>
    <cellStyle name="Comma 12 2 2" xfId="986" xr:uid="{900E5265-D361-4C40-B4FC-D8CD14ECBAC8}"/>
    <cellStyle name="Comma 12 3" xfId="92" xr:uid="{00000000-0005-0000-0000-000057000000}"/>
    <cellStyle name="Comma 12 3 2" xfId="987" xr:uid="{8081975A-333E-4110-8CD4-719B165A037A}"/>
    <cellStyle name="Comma 12 4" xfId="93" xr:uid="{00000000-0005-0000-0000-000058000000}"/>
    <cellStyle name="Comma 12 4 2" xfId="988" xr:uid="{99EC1D11-E91A-4460-A563-67DC53E450AE}"/>
    <cellStyle name="Comma 12 5" xfId="94" xr:uid="{00000000-0005-0000-0000-000059000000}"/>
    <cellStyle name="Comma 12 5 2" xfId="989" xr:uid="{78CFED88-7BD0-4C4C-8C33-63D3A2020D16}"/>
    <cellStyle name="Comma 12 6" xfId="95" xr:uid="{00000000-0005-0000-0000-00005A000000}"/>
    <cellStyle name="Comma 12 6 2" xfId="96" xr:uid="{00000000-0005-0000-0000-00005B000000}"/>
    <cellStyle name="Comma 12 6 2 2" xfId="97" xr:uid="{00000000-0005-0000-0000-00005C000000}"/>
    <cellStyle name="Comma 12 6 2 2 2" xfId="992" xr:uid="{654C0575-77D6-498F-A074-28E00E91A736}"/>
    <cellStyle name="Comma 12 6 2 3" xfId="98" xr:uid="{00000000-0005-0000-0000-00005D000000}"/>
    <cellStyle name="Comma 12 6 2 3 2" xfId="993" xr:uid="{8D7C698A-6976-4AB0-BAE6-52F239BEDDD8}"/>
    <cellStyle name="Comma 12 6 2 4" xfId="991" xr:uid="{3B000B37-1358-4869-8218-E16E81821150}"/>
    <cellStyle name="Comma 12 6 3" xfId="990" xr:uid="{F094CE41-D047-4CCF-9FBC-6FBB00B9EA21}"/>
    <cellStyle name="Comma 12 7" xfId="99" xr:uid="{00000000-0005-0000-0000-00005E000000}"/>
    <cellStyle name="Comma 12 7 2" xfId="994" xr:uid="{3CB701B4-1F7C-4C91-9E8E-5133D7CC92D5}"/>
    <cellStyle name="Comma 12 8" xfId="100" xr:uid="{00000000-0005-0000-0000-00005F000000}"/>
    <cellStyle name="Comma 12 8 2" xfId="995" xr:uid="{FBD43553-DA29-4FFC-81AB-025A1F257017}"/>
    <cellStyle name="Comma 12 9" xfId="101" xr:uid="{00000000-0005-0000-0000-000060000000}"/>
    <cellStyle name="Comma 12 9 2" xfId="996" xr:uid="{274D680E-9AD8-42EA-ABCD-28D90DBE9007}"/>
    <cellStyle name="Comma 13" xfId="102" xr:uid="{00000000-0005-0000-0000-000061000000}"/>
    <cellStyle name="Comma 13 2" xfId="103" xr:uid="{00000000-0005-0000-0000-000062000000}"/>
    <cellStyle name="Comma 13 2 2" xfId="998" xr:uid="{143418DE-1930-4AB5-AF96-33902FCB4A53}"/>
    <cellStyle name="Comma 13 3" xfId="104" xr:uid="{00000000-0005-0000-0000-000063000000}"/>
    <cellStyle name="Comma 13 3 2" xfId="999" xr:uid="{744D275B-CE23-411E-A812-B032847E996E}"/>
    <cellStyle name="Comma 13 4" xfId="105" xr:uid="{00000000-0005-0000-0000-000064000000}"/>
    <cellStyle name="Comma 13 4 2" xfId="1000" xr:uid="{12FDE986-3717-4964-98BA-8ECA9B9A9D72}"/>
    <cellStyle name="Comma 13 5" xfId="106" xr:uid="{00000000-0005-0000-0000-000065000000}"/>
    <cellStyle name="Comma 13 5 2" xfId="1001" xr:uid="{F3E25970-65D1-4228-A2B5-A304C90B9E50}"/>
    <cellStyle name="Comma 13 6" xfId="107" xr:uid="{00000000-0005-0000-0000-000066000000}"/>
    <cellStyle name="Comma 13 6 2" xfId="1002" xr:uid="{15F3CB9C-D0E3-412E-A32C-86A03629B5C1}"/>
    <cellStyle name="Comma 13 7" xfId="997" xr:uid="{8E1B7AA3-9947-4F93-89AA-5E55D4322B17}"/>
    <cellStyle name="Comma 14" xfId="108" xr:uid="{00000000-0005-0000-0000-000067000000}"/>
    <cellStyle name="Comma 14 2" xfId="109" xr:uid="{00000000-0005-0000-0000-000068000000}"/>
    <cellStyle name="Comma 14 2 2" xfId="1004" xr:uid="{C98C122D-FDF8-4E93-B0FD-15ECBAC11702}"/>
    <cellStyle name="Comma 14 3" xfId="110" xr:uid="{00000000-0005-0000-0000-000069000000}"/>
    <cellStyle name="Comma 14 3 2" xfId="1005" xr:uid="{CC59860A-11D5-4EB2-BE10-F2B79E953014}"/>
    <cellStyle name="Comma 14 4" xfId="111" xr:uid="{00000000-0005-0000-0000-00006A000000}"/>
    <cellStyle name="Comma 14 4 2" xfId="1006" xr:uid="{B3B22375-A5B1-4672-8511-43164687C5A5}"/>
    <cellStyle name="Comma 14 5" xfId="112" xr:uid="{00000000-0005-0000-0000-00006B000000}"/>
    <cellStyle name="Comma 14 5 2" xfId="1007" xr:uid="{8D0B166F-AD7C-44C4-AF32-F0E99805EA32}"/>
    <cellStyle name="Comma 14 6" xfId="1003" xr:uid="{2474EB56-EAAC-4131-A5BD-57CF8C0C5230}"/>
    <cellStyle name="Comma 15" xfId="113" xr:uid="{00000000-0005-0000-0000-00006C000000}"/>
    <cellStyle name="Comma 15 2" xfId="114" xr:uid="{00000000-0005-0000-0000-00006D000000}"/>
    <cellStyle name="Comma 15 2 2" xfId="1009" xr:uid="{2C62FF85-AFB6-40B2-AE18-1CE56C59DB23}"/>
    <cellStyle name="Comma 15 3" xfId="115" xr:uid="{00000000-0005-0000-0000-00006E000000}"/>
    <cellStyle name="Comma 15 3 2" xfId="1010" xr:uid="{3CDBBC1D-B9F9-4F82-AE46-628030A3272E}"/>
    <cellStyle name="Comma 15 4" xfId="116" xr:uid="{00000000-0005-0000-0000-00006F000000}"/>
    <cellStyle name="Comma 15 4 2" xfId="1011" xr:uid="{6B0F7C0B-F4A3-4820-BF3E-D937F62D6FD9}"/>
    <cellStyle name="Comma 15 5" xfId="117" xr:uid="{00000000-0005-0000-0000-000070000000}"/>
    <cellStyle name="Comma 15 5 2" xfId="1012" xr:uid="{BB77E525-26B8-4D44-B3F2-7FBDDBD58AE0}"/>
    <cellStyle name="Comma 15 6" xfId="1008" xr:uid="{0FA557CD-E255-483E-9002-BB3A71B85C64}"/>
    <cellStyle name="Comma 16" xfId="118" xr:uid="{00000000-0005-0000-0000-000071000000}"/>
    <cellStyle name="Comma 16 2" xfId="119" xr:uid="{00000000-0005-0000-0000-000072000000}"/>
    <cellStyle name="Comma 16 2 2" xfId="1014" xr:uid="{1324207F-BB0D-4A49-B960-1A443DF27494}"/>
    <cellStyle name="Comma 16 3" xfId="120" xr:uid="{00000000-0005-0000-0000-000073000000}"/>
    <cellStyle name="Comma 16 3 2" xfId="121" xr:uid="{00000000-0005-0000-0000-000074000000}"/>
    <cellStyle name="Comma 16 3 2 2" xfId="1016" xr:uid="{52680D32-BCCD-4A00-BEC7-F8CA928813A3}"/>
    <cellStyle name="Comma 16 3 3" xfId="122" xr:uid="{00000000-0005-0000-0000-000075000000}"/>
    <cellStyle name="Comma 16 3 3 2" xfId="123" xr:uid="{00000000-0005-0000-0000-000076000000}"/>
    <cellStyle name="Comma 16 3 3 2 2" xfId="1018" xr:uid="{6CB60792-2CD7-4860-83CF-87024B51A0B1}"/>
    <cellStyle name="Comma 16 3 3 3" xfId="1017" xr:uid="{AF53DB74-5BC7-46C5-A8FE-CA6C984EC643}"/>
    <cellStyle name="Comma 16 3 4" xfId="1015" xr:uid="{271874BF-C6FE-4D75-B39D-812E9252CD19}"/>
    <cellStyle name="Comma 16 4" xfId="1013" xr:uid="{9026496B-DDAF-47C2-B744-D1D4F0F4AF73}"/>
    <cellStyle name="Comma 17" xfId="124" xr:uid="{00000000-0005-0000-0000-000077000000}"/>
    <cellStyle name="Comma 17 2" xfId="125" xr:uid="{00000000-0005-0000-0000-000078000000}"/>
    <cellStyle name="Comma 17 2 2" xfId="1020" xr:uid="{499BB20F-FA9B-4B34-A975-3B8491BC1934}"/>
    <cellStyle name="Comma 17 3" xfId="126" xr:uid="{00000000-0005-0000-0000-000079000000}"/>
    <cellStyle name="Comma 17 3 2" xfId="127" xr:uid="{00000000-0005-0000-0000-00007A000000}"/>
    <cellStyle name="Comma 17 3 2 2" xfId="1022" xr:uid="{7A87F337-91A6-40E7-A238-85CE2DFABAA5}"/>
    <cellStyle name="Comma 17 3 3" xfId="1021" xr:uid="{CDED2F00-6DCF-470B-8794-21E031C20970}"/>
    <cellStyle name="Comma 17 4" xfId="1019" xr:uid="{D798B525-5B47-4CB4-AA8E-E0FEF29E47D5}"/>
    <cellStyle name="Comma 18" xfId="128" xr:uid="{00000000-0005-0000-0000-00007B000000}"/>
    <cellStyle name="Comma 18 2" xfId="129" xr:uid="{00000000-0005-0000-0000-00007C000000}"/>
    <cellStyle name="Comma 18 2 2" xfId="1024" xr:uid="{27E0A827-07F5-4E57-BFB3-3BF39862278E}"/>
    <cellStyle name="Comma 18 3" xfId="130" xr:uid="{00000000-0005-0000-0000-00007D000000}"/>
    <cellStyle name="Comma 18 3 2" xfId="131" xr:uid="{00000000-0005-0000-0000-00007E000000}"/>
    <cellStyle name="Comma 18 3 2 2" xfId="1026" xr:uid="{6EAB72E7-F315-47B7-BB4F-D0A53DD14A17}"/>
    <cellStyle name="Comma 18 3 3" xfId="1025" xr:uid="{CEBE8641-ACC3-4A71-B357-532523BA9ABC}"/>
    <cellStyle name="Comma 18 4" xfId="1023" xr:uid="{3F5A228B-5349-4B94-9DB1-D40E86535725}"/>
    <cellStyle name="Comma 19" xfId="132" xr:uid="{00000000-0005-0000-0000-00007F000000}"/>
    <cellStyle name="Comma 19 2" xfId="133" xr:uid="{00000000-0005-0000-0000-000080000000}"/>
    <cellStyle name="Comma 19 2 2" xfId="1028" xr:uid="{BEA56F7E-6A0D-4D60-94F9-06C0D0A8F049}"/>
    <cellStyle name="Comma 19 3" xfId="134" xr:uid="{00000000-0005-0000-0000-000081000000}"/>
    <cellStyle name="Comma 19 3 2" xfId="135" xr:uid="{00000000-0005-0000-0000-000082000000}"/>
    <cellStyle name="Comma 19 3 2 2" xfId="1030" xr:uid="{1B8BEA8B-851D-4EEC-AE2D-7ACE5899B181}"/>
    <cellStyle name="Comma 19 3 3" xfId="1029" xr:uid="{EA17FAC5-FD61-40FF-8586-33FAF6A880A1}"/>
    <cellStyle name="Comma 19 4" xfId="1027" xr:uid="{F2F176EC-908A-4545-A734-FD3258408846}"/>
    <cellStyle name="Comma 2" xfId="136" xr:uid="{00000000-0005-0000-0000-000083000000}"/>
    <cellStyle name="Comma 2 2" xfId="137" xr:uid="{00000000-0005-0000-0000-000084000000}"/>
    <cellStyle name="Comma 2 2 2" xfId="138" xr:uid="{00000000-0005-0000-0000-000085000000}"/>
    <cellStyle name="Comma 2 2 2 2" xfId="1032" xr:uid="{B4FA7F2A-E530-4804-BD19-A1086615C0EE}"/>
    <cellStyle name="Comma 2 2 3" xfId="139" xr:uid="{00000000-0005-0000-0000-000086000000}"/>
    <cellStyle name="Comma 2 2 3 2" xfId="1033" xr:uid="{DC652F04-1E47-4638-8DDF-D5094F18B0C1}"/>
    <cellStyle name="Comma 2 2 4" xfId="140" xr:uid="{00000000-0005-0000-0000-000087000000}"/>
    <cellStyle name="Comma 2 2 4 2" xfId="1034" xr:uid="{B6F6DEDF-C884-422E-B73F-4AF0B5F53D4C}"/>
    <cellStyle name="Comma 2 2 5" xfId="141" xr:uid="{00000000-0005-0000-0000-000088000000}"/>
    <cellStyle name="Comma 2 2 5 2" xfId="1035" xr:uid="{5ABB2823-45C7-4F16-BAE4-ED28107343DD}"/>
    <cellStyle name="Comma 2 2 6" xfId="142" xr:uid="{00000000-0005-0000-0000-000089000000}"/>
    <cellStyle name="Comma 2 2 6 2" xfId="143" xr:uid="{00000000-0005-0000-0000-00008A000000}"/>
    <cellStyle name="Comma 2 2 6 3" xfId="1557" xr:uid="{37AE1EA6-0769-4A2B-9561-7D1098623404}"/>
    <cellStyle name="Comma 2 2 6 4" xfId="1559" xr:uid="{66D9167F-657F-4ADC-A3B1-5AC616E81494}"/>
    <cellStyle name="Comma 2 2 7" xfId="144" xr:uid="{00000000-0005-0000-0000-00008B000000}"/>
    <cellStyle name="Comma 2 2 8" xfId="145" xr:uid="{00000000-0005-0000-0000-00008C000000}"/>
    <cellStyle name="Comma 2 2 9" xfId="146" xr:uid="{00000000-0005-0000-0000-00008D000000}"/>
    <cellStyle name="Comma 2 3" xfId="147" xr:uid="{00000000-0005-0000-0000-00008E000000}"/>
    <cellStyle name="Comma 2 3 2" xfId="148" xr:uid="{00000000-0005-0000-0000-00008F000000}"/>
    <cellStyle name="Comma 2 3 2 2" xfId="1037" xr:uid="{3CEB3D15-3922-4E73-812A-0253042F65C2}"/>
    <cellStyle name="Comma 2 3 3" xfId="149" xr:uid="{00000000-0005-0000-0000-000090000000}"/>
    <cellStyle name="Comma 2 3 3 2" xfId="1038" xr:uid="{3AC84AA4-9651-4AAE-8078-8C466E232936}"/>
    <cellStyle name="Comma 2 3 4" xfId="150" xr:uid="{00000000-0005-0000-0000-000091000000}"/>
    <cellStyle name="Comma 2 3 4 2" xfId="151" xr:uid="{00000000-0005-0000-0000-000092000000}"/>
    <cellStyle name="Comma 2 3 4 2 2" xfId="152" xr:uid="{00000000-0005-0000-0000-000093000000}"/>
    <cellStyle name="Comma 2 3 4 2 2 2" xfId="1041" xr:uid="{5023337F-B462-45A0-96B3-51329DD3C504}"/>
    <cellStyle name="Comma 2 3 4 2 3" xfId="1040" xr:uid="{919633C1-E76C-44D8-B16F-49CE287D41F2}"/>
    <cellStyle name="Comma 2 3 4 3" xfId="153" xr:uid="{00000000-0005-0000-0000-000094000000}"/>
    <cellStyle name="Comma 2 3 4 3 2" xfId="1042" xr:uid="{7A86EB46-2CE6-404D-86FE-F6E95A5C5B64}"/>
    <cellStyle name="Comma 2 3 4 4" xfId="154" xr:uid="{00000000-0005-0000-0000-000095000000}"/>
    <cellStyle name="Comma 2 3 4 4 2" xfId="1043" xr:uid="{FDE04AE7-FD8A-4DD5-A7B9-CC8F56933E08}"/>
    <cellStyle name="Comma 2 3 4 5" xfId="155" xr:uid="{00000000-0005-0000-0000-000096000000}"/>
    <cellStyle name="Comma 2 3 4 5 2" xfId="156" xr:uid="{00000000-0005-0000-0000-000097000000}"/>
    <cellStyle name="Comma 2 3 4 5 2 2" xfId="1045" xr:uid="{872347D7-5FC4-4ACC-9118-D2AF350A3398}"/>
    <cellStyle name="Comma 2 3 4 5 3" xfId="1044" xr:uid="{B86044EA-4713-4481-9C5B-AD5425140650}"/>
    <cellStyle name="Comma 2 3 4 6" xfId="1039" xr:uid="{1A17D7D5-6A0A-4008-AEE7-E6DBDA2E3B14}"/>
    <cellStyle name="Comma 2 3 5" xfId="157" xr:uid="{00000000-0005-0000-0000-000098000000}"/>
    <cellStyle name="Comma 2 3 5 2" xfId="1046" xr:uid="{18BFDF6F-47D8-4F64-8E70-FBDA44BFEBDD}"/>
    <cellStyle name="Comma 2 3 6" xfId="1036" xr:uid="{7FD71B12-4403-40A6-8CBB-82B03602E7D3}"/>
    <cellStyle name="Comma 2 4" xfId="158" xr:uid="{00000000-0005-0000-0000-000099000000}"/>
    <cellStyle name="Comma 2 5" xfId="159" xr:uid="{00000000-0005-0000-0000-00009A000000}"/>
    <cellStyle name="Comma 2 6" xfId="1031" xr:uid="{FE99A0FC-97F2-49D0-A683-73340BC39BEB}"/>
    <cellStyle name="Comma 20" xfId="160" xr:uid="{00000000-0005-0000-0000-00009B000000}"/>
    <cellStyle name="Comma 20 2" xfId="161" xr:uid="{00000000-0005-0000-0000-00009C000000}"/>
    <cellStyle name="Comma 20 2 2" xfId="1048" xr:uid="{B93B9800-5B16-408E-BD07-566214ED2E98}"/>
    <cellStyle name="Comma 20 3" xfId="162" xr:uid="{00000000-0005-0000-0000-00009D000000}"/>
    <cellStyle name="Comma 20 3 2" xfId="163" xr:uid="{00000000-0005-0000-0000-00009E000000}"/>
    <cellStyle name="Comma 20 3 2 2" xfId="1050" xr:uid="{167CB6A5-B061-4BED-A47A-EEAB31E5169A}"/>
    <cellStyle name="Comma 20 3 3" xfId="1049" xr:uid="{C18096E9-2A0D-4448-A4C1-BF00B9E4C203}"/>
    <cellStyle name="Comma 20 4" xfId="1047" xr:uid="{2016A52F-43DF-41E1-8BBA-7EC9D7D2A227}"/>
    <cellStyle name="Comma 21" xfId="164" xr:uid="{00000000-0005-0000-0000-00009F000000}"/>
    <cellStyle name="Comma 21 2" xfId="165" xr:uid="{00000000-0005-0000-0000-0000A0000000}"/>
    <cellStyle name="Comma 21 2 2" xfId="1052" xr:uid="{4BE9ACBB-68FB-4A2F-9DEF-EEBE02C6A059}"/>
    <cellStyle name="Comma 21 3" xfId="166" xr:uid="{00000000-0005-0000-0000-0000A1000000}"/>
    <cellStyle name="Comma 21 3 2" xfId="167" xr:uid="{00000000-0005-0000-0000-0000A2000000}"/>
    <cellStyle name="Comma 21 3 2 2" xfId="1054" xr:uid="{3F00F68A-FE17-4DF2-AB2E-5D1EADE06878}"/>
    <cellStyle name="Comma 21 3 3" xfId="1053" xr:uid="{2BACCBA1-F452-4C89-8590-0EF52F20A6A4}"/>
    <cellStyle name="Comma 21 4" xfId="1051" xr:uid="{6A18913E-D1FC-4468-872A-4C29070001E9}"/>
    <cellStyle name="Comma 22" xfId="168" xr:uid="{00000000-0005-0000-0000-0000A3000000}"/>
    <cellStyle name="Comma 22 2" xfId="169" xr:uid="{00000000-0005-0000-0000-0000A4000000}"/>
    <cellStyle name="Comma 22 2 2" xfId="1056" xr:uid="{E95491C3-CCDC-4BEB-8742-EEC6DDEB0AA8}"/>
    <cellStyle name="Comma 22 3" xfId="170" xr:uid="{00000000-0005-0000-0000-0000A5000000}"/>
    <cellStyle name="Comma 22 3 2" xfId="171" xr:uid="{00000000-0005-0000-0000-0000A6000000}"/>
    <cellStyle name="Comma 22 3 2 2" xfId="1058" xr:uid="{6CCA5484-C497-4E7D-8468-E1A97E9EE3A4}"/>
    <cellStyle name="Comma 22 3 3" xfId="1057" xr:uid="{3A4E38C5-51A6-4A9A-96B6-308F7A4385A8}"/>
    <cellStyle name="Comma 22 4" xfId="1055" xr:uid="{A61E5303-AB09-4511-BADC-3B0985D275BE}"/>
    <cellStyle name="Comma 23" xfId="172" xr:uid="{00000000-0005-0000-0000-0000A7000000}"/>
    <cellStyle name="Comma 23 2" xfId="173" xr:uid="{00000000-0005-0000-0000-0000A8000000}"/>
    <cellStyle name="Comma 23 2 2" xfId="1060" xr:uid="{37992399-0C69-4329-A096-425AB2024894}"/>
    <cellStyle name="Comma 23 3" xfId="174" xr:uid="{00000000-0005-0000-0000-0000A9000000}"/>
    <cellStyle name="Comma 23 3 2" xfId="175" xr:uid="{00000000-0005-0000-0000-0000AA000000}"/>
    <cellStyle name="Comma 23 3 2 2" xfId="1062" xr:uid="{F38A1E56-AE95-4000-A9F8-109B0D931AF6}"/>
    <cellStyle name="Comma 23 3 3" xfId="1061" xr:uid="{6873EB36-1281-4F51-8260-AB86764C9C92}"/>
    <cellStyle name="Comma 23 4" xfId="1059" xr:uid="{56268497-6524-4C76-BDC6-69813024F883}"/>
    <cellStyle name="Comma 24" xfId="176" xr:uid="{00000000-0005-0000-0000-0000AB000000}"/>
    <cellStyle name="Comma 24 2" xfId="177" xr:uid="{00000000-0005-0000-0000-0000AC000000}"/>
    <cellStyle name="Comma 24 2 2" xfId="1064" xr:uid="{7E1340CF-CBAF-4529-B42C-7E24EC8FBAAB}"/>
    <cellStyle name="Comma 24 3" xfId="178" xr:uid="{00000000-0005-0000-0000-0000AD000000}"/>
    <cellStyle name="Comma 24 3 2" xfId="179" xr:uid="{00000000-0005-0000-0000-0000AE000000}"/>
    <cellStyle name="Comma 24 3 2 2" xfId="1066" xr:uid="{B9042EDD-02EE-4C11-BEE4-3F45FD871833}"/>
    <cellStyle name="Comma 24 3 3" xfId="1065" xr:uid="{22C0A363-D2F8-47D9-AC0F-5EB1B81CBE38}"/>
    <cellStyle name="Comma 24 4" xfId="1063" xr:uid="{128D5A95-AADE-4634-8F85-DE4312C2188C}"/>
    <cellStyle name="Comma 25" xfId="180" xr:uid="{00000000-0005-0000-0000-0000AF000000}"/>
    <cellStyle name="Comma 25 2" xfId="181" xr:uid="{00000000-0005-0000-0000-0000B0000000}"/>
    <cellStyle name="Comma 25 2 2" xfId="1068" xr:uid="{E10AF0D3-1F20-4F7A-AE9D-A0709118A83B}"/>
    <cellStyle name="Comma 25 3" xfId="182" xr:uid="{00000000-0005-0000-0000-0000B1000000}"/>
    <cellStyle name="Comma 25 3 2" xfId="183" xr:uid="{00000000-0005-0000-0000-0000B2000000}"/>
    <cellStyle name="Comma 25 3 2 2" xfId="1070" xr:uid="{053E15CB-3759-447E-A512-A40DFBC2ADD7}"/>
    <cellStyle name="Comma 25 3 3" xfId="1069" xr:uid="{5382E8A9-5166-4A30-A5B3-102231226FD5}"/>
    <cellStyle name="Comma 25 4" xfId="1067" xr:uid="{BBC5D8EC-7C93-44A1-8B2E-114E9D7D2628}"/>
    <cellStyle name="Comma 26" xfId="184" xr:uid="{00000000-0005-0000-0000-0000B3000000}"/>
    <cellStyle name="Comma 26 2" xfId="185" xr:uid="{00000000-0005-0000-0000-0000B4000000}"/>
    <cellStyle name="Comma 26 2 2" xfId="1072" xr:uid="{DF21AB3F-BF0C-4402-80BD-9C3BAEE4EFB5}"/>
    <cellStyle name="Comma 26 3" xfId="186" xr:uid="{00000000-0005-0000-0000-0000B5000000}"/>
    <cellStyle name="Comma 26 3 2" xfId="187" xr:uid="{00000000-0005-0000-0000-0000B6000000}"/>
    <cellStyle name="Comma 26 3 2 2" xfId="1074" xr:uid="{0BF4E879-C58D-4E96-8FF4-F0B710D63934}"/>
    <cellStyle name="Comma 26 3 3" xfId="1073" xr:uid="{294FACB4-7B9E-4906-B1D0-C51A96FB790D}"/>
    <cellStyle name="Comma 26 4" xfId="1071" xr:uid="{70B85531-28E5-4FB4-8FFD-03C85C8EC288}"/>
    <cellStyle name="Comma 27" xfId="188" xr:uid="{00000000-0005-0000-0000-0000B7000000}"/>
    <cellStyle name="Comma 27 2" xfId="189" xr:uid="{00000000-0005-0000-0000-0000B8000000}"/>
    <cellStyle name="Comma 27 2 2" xfId="1076" xr:uid="{F1C34949-C8DA-4AD3-8B80-A0B28CC5EEA9}"/>
    <cellStyle name="Comma 27 3" xfId="190" xr:uid="{00000000-0005-0000-0000-0000B9000000}"/>
    <cellStyle name="Comma 27 3 2" xfId="191" xr:uid="{00000000-0005-0000-0000-0000BA000000}"/>
    <cellStyle name="Comma 27 3 2 2" xfId="1078" xr:uid="{1029FA93-B59B-4FC5-9BA3-A1BB4635945F}"/>
    <cellStyle name="Comma 27 3 3" xfId="1077" xr:uid="{6AECD529-A891-41A9-AD66-2125CA7B2672}"/>
    <cellStyle name="Comma 27 4" xfId="1075" xr:uid="{1E3F9F02-F251-4E16-A715-523EB025BFAE}"/>
    <cellStyle name="Comma 28" xfId="192" xr:uid="{00000000-0005-0000-0000-0000BB000000}"/>
    <cellStyle name="Comma 28 2" xfId="193" xr:uid="{00000000-0005-0000-0000-0000BC000000}"/>
    <cellStyle name="Comma 28 2 2" xfId="1080" xr:uid="{E06A14C1-25E4-42AB-B644-FD2220820ED2}"/>
    <cellStyle name="Comma 28 3" xfId="1079" xr:uid="{4C68ECF4-33BC-4A80-87D6-06BD717C26F5}"/>
    <cellStyle name="Comma 29" xfId="194" xr:uid="{00000000-0005-0000-0000-0000BD000000}"/>
    <cellStyle name="Comma 29 2" xfId="195" xr:uid="{00000000-0005-0000-0000-0000BE000000}"/>
    <cellStyle name="Comma 29 2 2" xfId="1082" xr:uid="{DB0386F0-84F2-42AF-AD67-42635BC93876}"/>
    <cellStyle name="Comma 29 3" xfId="1081" xr:uid="{EEB09586-2EA7-4D98-B512-34115263ACD9}"/>
    <cellStyle name="Comma 3" xfId="196" xr:uid="{00000000-0005-0000-0000-0000BF000000}"/>
    <cellStyle name="Comma 3 2" xfId="197" xr:uid="{00000000-0005-0000-0000-0000C0000000}"/>
    <cellStyle name="Comma 3 3" xfId="198" xr:uid="{00000000-0005-0000-0000-0000C1000000}"/>
    <cellStyle name="Comma 3 3 2" xfId="199" xr:uid="{00000000-0005-0000-0000-0000C2000000}"/>
    <cellStyle name="Comma 3 3 2 2" xfId="200" xr:uid="{00000000-0005-0000-0000-0000C3000000}"/>
    <cellStyle name="Comma 3 3 3" xfId="201" xr:uid="{00000000-0005-0000-0000-0000C4000000}"/>
    <cellStyle name="Comma 3 3 4" xfId="202" xr:uid="{00000000-0005-0000-0000-0000C5000000}"/>
    <cellStyle name="Comma 3 3 5" xfId="203" xr:uid="{00000000-0005-0000-0000-0000C6000000}"/>
    <cellStyle name="Comma 3 4" xfId="204" xr:uid="{00000000-0005-0000-0000-0000C7000000}"/>
    <cellStyle name="Comma 3 5" xfId="205" xr:uid="{00000000-0005-0000-0000-0000C8000000}"/>
    <cellStyle name="Comma 3 5 2" xfId="206" xr:uid="{00000000-0005-0000-0000-0000C9000000}"/>
    <cellStyle name="Comma 3 6" xfId="207" xr:uid="{00000000-0005-0000-0000-0000CA000000}"/>
    <cellStyle name="Comma 3 7" xfId="208" xr:uid="{00000000-0005-0000-0000-0000CB000000}"/>
    <cellStyle name="Comma 3 8" xfId="209" xr:uid="{00000000-0005-0000-0000-0000CC000000}"/>
    <cellStyle name="Comma 3 9" xfId="1083" xr:uid="{100C3161-B99C-4D3D-9E5E-D0A4D87EE511}"/>
    <cellStyle name="Comma 30" xfId="210" xr:uid="{00000000-0005-0000-0000-0000CD000000}"/>
    <cellStyle name="Comma 30 2" xfId="1084" xr:uid="{3E25CF25-310D-4C1F-A448-A1015627CFF5}"/>
    <cellStyle name="Comma 31" xfId="211" xr:uid="{00000000-0005-0000-0000-0000CE000000}"/>
    <cellStyle name="Comma 31 2" xfId="212" xr:uid="{00000000-0005-0000-0000-0000CF000000}"/>
    <cellStyle name="Comma 31 2 2" xfId="1086" xr:uid="{FE6395A1-C7FB-4F80-99F9-690B7A61F437}"/>
    <cellStyle name="Comma 31 3" xfId="213" xr:uid="{00000000-0005-0000-0000-0000D0000000}"/>
    <cellStyle name="Comma 31 3 2" xfId="214" xr:uid="{00000000-0005-0000-0000-0000D1000000}"/>
    <cellStyle name="Comma 31 3 2 2" xfId="1088" xr:uid="{0600AAFB-2818-49B1-95A5-B9B0486D1FE2}"/>
    <cellStyle name="Comma 31 3 3" xfId="1087" xr:uid="{50E07C09-C5AD-49F5-8243-3850639A0329}"/>
    <cellStyle name="Comma 31 4" xfId="1085" xr:uid="{0125718F-13F7-4EE2-8BBD-94B0B96F05FE}"/>
    <cellStyle name="Comma 32" xfId="215" xr:uid="{00000000-0005-0000-0000-0000D2000000}"/>
    <cellStyle name="Comma 32 2" xfId="216" xr:uid="{00000000-0005-0000-0000-0000D3000000}"/>
    <cellStyle name="Comma 32 2 2" xfId="217" xr:uid="{00000000-0005-0000-0000-0000D4000000}"/>
    <cellStyle name="Comma 32 2 2 2" xfId="1090" xr:uid="{9FB1D48F-6182-49C3-8F97-E49A03864BF9}"/>
    <cellStyle name="Comma 32 2 3" xfId="1089" xr:uid="{42D8370D-9D61-4C88-920C-9D4860F8AA2E}"/>
    <cellStyle name="Comma 32 3" xfId="218" xr:uid="{00000000-0005-0000-0000-0000D5000000}"/>
    <cellStyle name="Comma 32 3 2" xfId="1091" xr:uid="{C59BBC39-022A-455B-AAF2-6DE56D2B9F34}"/>
    <cellStyle name="Comma 32 4" xfId="219" xr:uid="{00000000-0005-0000-0000-0000D6000000}"/>
    <cellStyle name="Comma 32 4 2" xfId="220" xr:uid="{00000000-0005-0000-0000-0000D7000000}"/>
    <cellStyle name="Comma 33" xfId="221" xr:uid="{00000000-0005-0000-0000-0000D8000000}"/>
    <cellStyle name="Comma 33 2" xfId="222" xr:uid="{00000000-0005-0000-0000-0000D9000000}"/>
    <cellStyle name="Comma 33 3" xfId="223" xr:uid="{00000000-0005-0000-0000-0000DA000000}"/>
    <cellStyle name="Comma 33 3 2" xfId="224" xr:uid="{00000000-0005-0000-0000-0000DB000000}"/>
    <cellStyle name="Comma 34" xfId="225" xr:uid="{00000000-0005-0000-0000-0000DC000000}"/>
    <cellStyle name="Comma 34 2" xfId="1092" xr:uid="{5544159F-A1BD-4FDD-949B-232BA318E06F}"/>
    <cellStyle name="Comma 35" xfId="226" xr:uid="{00000000-0005-0000-0000-0000DD000000}"/>
    <cellStyle name="Comma 35 2" xfId="227" xr:uid="{00000000-0005-0000-0000-0000DE000000}"/>
    <cellStyle name="Comma 35 2 2" xfId="1094" xr:uid="{23AA4131-4403-4CF6-8F46-3BB95A17F7F7}"/>
    <cellStyle name="Comma 35 3" xfId="1093" xr:uid="{EEFED298-B6DA-4E2A-AA9A-B77144DF010E}"/>
    <cellStyle name="Comma 36" xfId="228" xr:uid="{00000000-0005-0000-0000-0000DF000000}"/>
    <cellStyle name="Comma 36 2" xfId="229" xr:uid="{00000000-0005-0000-0000-0000E0000000}"/>
    <cellStyle name="Comma 37" xfId="230" xr:uid="{00000000-0005-0000-0000-0000E1000000}"/>
    <cellStyle name="Comma 37 2" xfId="231" xr:uid="{00000000-0005-0000-0000-0000E2000000}"/>
    <cellStyle name="Comma 38" xfId="232" xr:uid="{00000000-0005-0000-0000-0000E3000000}"/>
    <cellStyle name="Comma 38 2" xfId="233" xr:uid="{00000000-0005-0000-0000-0000E4000000}"/>
    <cellStyle name="Comma 39" xfId="234" xr:uid="{00000000-0005-0000-0000-0000E5000000}"/>
    <cellStyle name="Comma 39 2" xfId="235" xr:uid="{00000000-0005-0000-0000-0000E6000000}"/>
    <cellStyle name="Comma 39 2 2" xfId="1096" xr:uid="{9525A38E-8CA4-43A8-8987-BEA1B55DC6C2}"/>
    <cellStyle name="Comma 39 3" xfId="236" xr:uid="{00000000-0005-0000-0000-0000E7000000}"/>
    <cellStyle name="Comma 39 3 2" xfId="1097" xr:uid="{0E5A709E-DADC-4061-A4CA-023CBA153A62}"/>
    <cellStyle name="Comma 39 4" xfId="1095" xr:uid="{E285BA19-D525-4FB0-A04E-D8A06E2B5FCD}"/>
    <cellStyle name="Comma 4" xfId="237" xr:uid="{00000000-0005-0000-0000-0000E8000000}"/>
    <cellStyle name="Comma 4 2" xfId="238" xr:uid="{00000000-0005-0000-0000-0000E9000000}"/>
    <cellStyle name="Comma 4 2 2" xfId="1098" xr:uid="{2A36A826-DD3C-472C-8451-478B9C3F3F07}"/>
    <cellStyle name="Comma 4 3" xfId="239" xr:uid="{00000000-0005-0000-0000-0000EA000000}"/>
    <cellStyle name="Comma 4 3 2" xfId="1099" xr:uid="{19D3D450-8AD7-46CF-B5E2-49FA904EA5DF}"/>
    <cellStyle name="Comma 4 4" xfId="240" xr:uid="{00000000-0005-0000-0000-0000EB000000}"/>
    <cellStyle name="Comma 4 4 2" xfId="1100" xr:uid="{01043FC1-04FF-407D-89F2-6AC059E3EECD}"/>
    <cellStyle name="Comma 4 5" xfId="241" xr:uid="{00000000-0005-0000-0000-0000EC000000}"/>
    <cellStyle name="Comma 4 5 2" xfId="1101" xr:uid="{B679B496-FFF9-4780-A068-4E79F5587AC4}"/>
    <cellStyle name="Comma 4 6" xfId="1102" xr:uid="{F34CFDA3-8968-4200-BBFC-2D2679104628}"/>
    <cellStyle name="Comma 40" xfId="242" xr:uid="{00000000-0005-0000-0000-0000ED000000}"/>
    <cellStyle name="Comma 40 2" xfId="243" xr:uid="{00000000-0005-0000-0000-0000EE000000}"/>
    <cellStyle name="Comma 40 2 2" xfId="1103" xr:uid="{36E4BD86-65CB-4B5B-9476-EFF03ACBEEE3}"/>
    <cellStyle name="Comma 41" xfId="244" xr:uid="{00000000-0005-0000-0000-0000EF000000}"/>
    <cellStyle name="Comma 41 2" xfId="245" xr:uid="{00000000-0005-0000-0000-0000F0000000}"/>
    <cellStyle name="Comma 41 2 2" xfId="1104" xr:uid="{F9B7DE1C-ED2D-486A-9A2C-67DC00420678}"/>
    <cellStyle name="Comma 42" xfId="246" xr:uid="{00000000-0005-0000-0000-0000F1000000}"/>
    <cellStyle name="Comma 43" xfId="247" xr:uid="{00000000-0005-0000-0000-0000F2000000}"/>
    <cellStyle name="Comma 43 2" xfId="248" xr:uid="{00000000-0005-0000-0000-0000F3000000}"/>
    <cellStyle name="Comma 43 2 2" xfId="1106" xr:uid="{07C28802-5033-4EFF-9417-7ECFD32B2374}"/>
    <cellStyle name="Comma 43 3" xfId="1105" xr:uid="{661B4DF5-E14B-4DD2-BE0C-A4EE8A1621F5}"/>
    <cellStyle name="Comma 44" xfId="32" xr:uid="{00000000-0005-0000-0000-0000F4000000}"/>
    <cellStyle name="Comma 44 2" xfId="1558" xr:uid="{E2F626E8-D50F-4832-A1CE-85A83D75F44D}"/>
    <cellStyle name="Comma 45" xfId="1560" xr:uid="{16E13BC9-AD4F-4B3D-8A7B-7D985112BB9B}"/>
    <cellStyle name="Comma 5" xfId="249" xr:uid="{00000000-0005-0000-0000-0000F5000000}"/>
    <cellStyle name="Comma 5 2" xfId="250" xr:uid="{00000000-0005-0000-0000-0000F6000000}"/>
    <cellStyle name="Comma 5 2 2" xfId="1107" xr:uid="{CCC436C7-4E37-4A45-800A-09602635290A}"/>
    <cellStyle name="Comma 5 3" xfId="251" xr:uid="{00000000-0005-0000-0000-0000F7000000}"/>
    <cellStyle name="Comma 5 3 2" xfId="1108" xr:uid="{B92E6C32-5694-4BDE-9E9F-16BF5D466E9E}"/>
    <cellStyle name="Comma 5 4" xfId="252" xr:uid="{00000000-0005-0000-0000-0000F8000000}"/>
    <cellStyle name="Comma 5 4 2" xfId="1109" xr:uid="{6950B10A-3110-42AA-8BEA-A1F14F598FF0}"/>
    <cellStyle name="Comma 5 5" xfId="253" xr:uid="{00000000-0005-0000-0000-0000F9000000}"/>
    <cellStyle name="Comma 5 5 2" xfId="1110" xr:uid="{2EC87DC8-EAA0-42AB-B6F2-068D89856C24}"/>
    <cellStyle name="Comma 5 6" xfId="254" xr:uid="{00000000-0005-0000-0000-0000FA000000}"/>
    <cellStyle name="Comma 5 7" xfId="1111" xr:uid="{EB71FE35-3B5A-4DEA-B641-0E149911286B}"/>
    <cellStyle name="Comma 6" xfId="255" xr:uid="{00000000-0005-0000-0000-0000FB000000}"/>
    <cellStyle name="Comma 6 2" xfId="256" xr:uid="{00000000-0005-0000-0000-0000FC000000}"/>
    <cellStyle name="Comma 6 2 2" xfId="1113" xr:uid="{872C7DC6-6800-45C3-BC9A-5D234CC9CE14}"/>
    <cellStyle name="Comma 6 3" xfId="257" xr:uid="{00000000-0005-0000-0000-0000FD000000}"/>
    <cellStyle name="Comma 6 3 2" xfId="1114" xr:uid="{9CD02A74-EEF0-42A8-BE5C-BF5444B5F462}"/>
    <cellStyle name="Comma 6 4" xfId="258" xr:uid="{00000000-0005-0000-0000-0000FE000000}"/>
    <cellStyle name="Comma 6 4 2" xfId="259" xr:uid="{00000000-0005-0000-0000-0000FF000000}"/>
    <cellStyle name="Comma 6 4 2 2" xfId="260" xr:uid="{00000000-0005-0000-0000-000000010000}"/>
    <cellStyle name="Comma 6 4 2 2 2" xfId="1117" xr:uid="{EFC2AE2A-600D-46CA-AA4C-CE27D08E11F5}"/>
    <cellStyle name="Comma 6 4 2 3" xfId="1116" xr:uid="{6C1332DD-BDB8-42B2-A849-F2DE73582AF5}"/>
    <cellStyle name="Comma 6 4 3" xfId="261" xr:uid="{00000000-0005-0000-0000-000001010000}"/>
    <cellStyle name="Comma 6 4 3 2" xfId="1118" xr:uid="{F7DB3D4B-FCC8-47CE-BF8B-2BBA85148F38}"/>
    <cellStyle name="Comma 6 4 4" xfId="262" xr:uid="{00000000-0005-0000-0000-000002010000}"/>
    <cellStyle name="Comma 6 4 4 2" xfId="1119" xr:uid="{9E657029-0BCF-4E35-AF37-D257C7E87F0C}"/>
    <cellStyle name="Comma 6 4 5" xfId="263" xr:uid="{00000000-0005-0000-0000-000003010000}"/>
    <cellStyle name="Comma 6 4 5 2" xfId="264" xr:uid="{00000000-0005-0000-0000-000004010000}"/>
    <cellStyle name="Comma 6 4 5 2 2" xfId="1121" xr:uid="{83081687-995D-43C3-9E45-B582080C688B}"/>
    <cellStyle name="Comma 6 4 5 3" xfId="1120" xr:uid="{A92F5205-E013-4A7D-8803-4DB4EC0AB251}"/>
    <cellStyle name="Comma 6 4 6" xfId="1115" xr:uid="{6E51DAF6-3800-4E48-BF32-B1930206B52D}"/>
    <cellStyle name="Comma 6 5" xfId="265" xr:uid="{00000000-0005-0000-0000-000005010000}"/>
    <cellStyle name="Comma 6 5 2" xfId="1122" xr:uid="{93A3551B-7CA2-4C02-B317-14643FB0E6E0}"/>
    <cellStyle name="Comma 6 6" xfId="1112" xr:uid="{5445CC55-0ADC-40EB-A676-FDD70D17F4A5}"/>
    <cellStyle name="Comma 7" xfId="266" xr:uid="{00000000-0005-0000-0000-000006010000}"/>
    <cellStyle name="Comma 7 2" xfId="267" xr:uid="{00000000-0005-0000-0000-000007010000}"/>
    <cellStyle name="Comma 7 2 2" xfId="268" xr:uid="{00000000-0005-0000-0000-000008010000}"/>
    <cellStyle name="Comma 7 2 2 2" xfId="269" xr:uid="{00000000-0005-0000-0000-000009010000}"/>
    <cellStyle name="Comma 7 2 2 2 2" xfId="270" xr:uid="{00000000-0005-0000-0000-00000A010000}"/>
    <cellStyle name="Comma 7 2 2 3" xfId="271" xr:uid="{00000000-0005-0000-0000-00000B010000}"/>
    <cellStyle name="Comma 7 2 2 3 2" xfId="272" xr:uid="{00000000-0005-0000-0000-00000C010000}"/>
    <cellStyle name="Comma 7 2 2 3 2 2" xfId="273" xr:uid="{00000000-0005-0000-0000-00000D010000}"/>
    <cellStyle name="Comma 7 2 2 3 3" xfId="274" xr:uid="{00000000-0005-0000-0000-00000E010000}"/>
    <cellStyle name="Comma 7 2 2 4" xfId="275" xr:uid="{00000000-0005-0000-0000-00000F010000}"/>
    <cellStyle name="Comma 7 2 3" xfId="276" xr:uid="{00000000-0005-0000-0000-000010010000}"/>
    <cellStyle name="Comma 7 2 3 2" xfId="1124" xr:uid="{0AE3C893-EDA4-4F8E-BD11-3D3B9090C972}"/>
    <cellStyle name="Comma 7 2 4" xfId="1123" xr:uid="{6CD151AE-2419-4569-B01D-2030665CA82F}"/>
    <cellStyle name="Comma 7 3" xfId="277" xr:uid="{00000000-0005-0000-0000-000011010000}"/>
    <cellStyle name="Comma 7 3 2" xfId="278" xr:uid="{00000000-0005-0000-0000-000012010000}"/>
    <cellStyle name="Comma 7 3 2 2" xfId="279" xr:uid="{00000000-0005-0000-0000-000013010000}"/>
    <cellStyle name="Comma 7 3 3" xfId="280" xr:uid="{00000000-0005-0000-0000-000014010000}"/>
    <cellStyle name="Comma 7 3 3 2" xfId="281" xr:uid="{00000000-0005-0000-0000-000015010000}"/>
    <cellStyle name="Comma 7 3 3 2 2" xfId="282" xr:uid="{00000000-0005-0000-0000-000016010000}"/>
    <cellStyle name="Comma 7 3 3 3" xfId="283" xr:uid="{00000000-0005-0000-0000-000017010000}"/>
    <cellStyle name="Comma 7 3 4" xfId="284" xr:uid="{00000000-0005-0000-0000-000018010000}"/>
    <cellStyle name="Comma 7 4" xfId="285" xr:uid="{00000000-0005-0000-0000-000019010000}"/>
    <cellStyle name="Comma 7 4 2" xfId="286" xr:uid="{00000000-0005-0000-0000-00001A010000}"/>
    <cellStyle name="Comma 7 5" xfId="287" xr:uid="{00000000-0005-0000-0000-00001B010000}"/>
    <cellStyle name="Comma 7 5 2" xfId="288" xr:uid="{00000000-0005-0000-0000-00001C010000}"/>
    <cellStyle name="Comma 7 5 2 2" xfId="289" xr:uid="{00000000-0005-0000-0000-00001D010000}"/>
    <cellStyle name="Comma 7 5 3" xfId="290" xr:uid="{00000000-0005-0000-0000-00001E010000}"/>
    <cellStyle name="Comma 7 6" xfId="291" xr:uid="{00000000-0005-0000-0000-00001F010000}"/>
    <cellStyle name="Comma 8" xfId="292" xr:uid="{00000000-0005-0000-0000-000020010000}"/>
    <cellStyle name="Comma 8 2" xfId="293" xr:uid="{00000000-0005-0000-0000-000021010000}"/>
    <cellStyle name="Comma 8 2 10" xfId="1126" xr:uid="{DEBD8D8A-282F-4A8F-86A3-407E5347486F}"/>
    <cellStyle name="Comma 8 2 2" xfId="294" xr:uid="{00000000-0005-0000-0000-000022010000}"/>
    <cellStyle name="Comma 8 2 2 2" xfId="1127" xr:uid="{56E45E1B-A198-42BD-B6DC-3C32F7CD29DA}"/>
    <cellStyle name="Comma 8 2 3" xfId="295" xr:uid="{00000000-0005-0000-0000-000023010000}"/>
    <cellStyle name="Comma 8 2 3 2" xfId="1128" xr:uid="{ADD0B285-D838-44FF-940A-441E886297FC}"/>
    <cellStyle name="Comma 8 2 4" xfId="296" xr:uid="{00000000-0005-0000-0000-000024010000}"/>
    <cellStyle name="Comma 8 2 4 10" xfId="297" xr:uid="{00000000-0005-0000-0000-000025010000}"/>
    <cellStyle name="Comma 8 2 4 10 2" xfId="1130" xr:uid="{3BFC5C87-A4A0-45D8-B347-D1313FC7AE0C}"/>
    <cellStyle name="Comma 8 2 4 11" xfId="298" xr:uid="{00000000-0005-0000-0000-000026010000}"/>
    <cellStyle name="Comma 8 2 4 11 2" xfId="299" xr:uid="{00000000-0005-0000-0000-000027010000}"/>
    <cellStyle name="Comma 8 2 4 11 2 2" xfId="300" xr:uid="{00000000-0005-0000-0000-000028010000}"/>
    <cellStyle name="Comma 8 2 4 11 2 2 2" xfId="1133" xr:uid="{35EAE261-32C5-4599-B2D5-E3DF8A99E23B}"/>
    <cellStyle name="Comma 8 2 4 11 2 3" xfId="301" xr:uid="{00000000-0005-0000-0000-000029010000}"/>
    <cellStyle name="Comma 8 2 4 11 2 3 2" xfId="302" xr:uid="{00000000-0005-0000-0000-00002A010000}"/>
    <cellStyle name="Comma 8 2 4 11 2 3 2 2" xfId="1135" xr:uid="{284B6851-6B0C-4855-88B4-D6791ACF9FE5}"/>
    <cellStyle name="Comma 8 2 4 11 2 3 3" xfId="1134" xr:uid="{682C585C-BA9D-406D-84F0-6F87E79E93B0}"/>
    <cellStyle name="Comma 8 2 4 11 2 4" xfId="1132" xr:uid="{B35497D0-3F0C-4851-8F9C-FFA4D53782A4}"/>
    <cellStyle name="Comma 8 2 4 11 3" xfId="1131" xr:uid="{870E4B7C-ECBF-499B-927C-282C0CC28BDA}"/>
    <cellStyle name="Comma 8 2 4 12" xfId="1129" xr:uid="{970C2ED6-ADD8-4A40-B173-9E6FCF805DF1}"/>
    <cellStyle name="Comma 8 2 4 2" xfId="303" xr:uid="{00000000-0005-0000-0000-00002B010000}"/>
    <cellStyle name="Comma 8 2 4 2 2" xfId="1136" xr:uid="{FCC624AF-DAC0-42B9-9CEC-F05F497C9EAC}"/>
    <cellStyle name="Comma 8 2 4 3" xfId="304" xr:uid="{00000000-0005-0000-0000-00002C010000}"/>
    <cellStyle name="Comma 8 2 4 3 2" xfId="1137" xr:uid="{08A533C6-72E8-4DB1-8667-4450B1CA7FC4}"/>
    <cellStyle name="Comma 8 2 4 4" xfId="305" xr:uid="{00000000-0005-0000-0000-00002D010000}"/>
    <cellStyle name="Comma 8 2 4 4 2" xfId="1138" xr:uid="{8C151543-57CA-40E0-A9F0-82AB44620688}"/>
    <cellStyle name="Comma 8 2 4 5" xfId="306" xr:uid="{00000000-0005-0000-0000-00002E010000}"/>
    <cellStyle name="Comma 8 2 4 5 2" xfId="307" xr:uid="{00000000-0005-0000-0000-00002F010000}"/>
    <cellStyle name="Comma 8 2 4 5 2 2" xfId="308" xr:uid="{00000000-0005-0000-0000-000030010000}"/>
    <cellStyle name="Comma 8 2 4 5 2 2 2" xfId="1141" xr:uid="{69966784-0A8A-4D65-BF61-6B0A884E04F6}"/>
    <cellStyle name="Comma 8 2 4 5 2 3" xfId="309" xr:uid="{00000000-0005-0000-0000-000031010000}"/>
    <cellStyle name="Comma 8 2 4 5 2 3 2" xfId="1142" xr:uid="{DDB485D2-58CB-4997-9E0A-1EB5FFA9FC19}"/>
    <cellStyle name="Comma 8 2 4 5 2 4" xfId="1140" xr:uid="{1E2B8B61-2655-4C63-960D-4A76B1465D4D}"/>
    <cellStyle name="Comma 8 2 4 5 3" xfId="1139" xr:uid="{D996901D-36B6-4B2D-AC33-27364838A426}"/>
    <cellStyle name="Comma 8 2 4 6" xfId="310" xr:uid="{00000000-0005-0000-0000-000032010000}"/>
    <cellStyle name="Comma 8 2 4 6 2" xfId="1143" xr:uid="{7B6F41D5-6E18-4667-9C85-E648AF995C18}"/>
    <cellStyle name="Comma 8 2 4 7" xfId="311" xr:uid="{00000000-0005-0000-0000-000033010000}"/>
    <cellStyle name="Comma 8 2 4 7 2" xfId="1144" xr:uid="{2F1AD4E6-6DAE-4265-9626-8EACC17B7B4A}"/>
    <cellStyle name="Comma 8 2 4 8" xfId="312" xr:uid="{00000000-0005-0000-0000-000034010000}"/>
    <cellStyle name="Comma 8 2 4 8 2" xfId="1145" xr:uid="{153F428F-07C8-4E5A-BB9F-7A167EF582FB}"/>
    <cellStyle name="Comma 8 2 4 9" xfId="313" xr:uid="{00000000-0005-0000-0000-000035010000}"/>
    <cellStyle name="Comma 8 2 4 9 2" xfId="314" xr:uid="{00000000-0005-0000-0000-000036010000}"/>
    <cellStyle name="Comma 8 2 4 9 2 2" xfId="315" xr:uid="{00000000-0005-0000-0000-000037010000}"/>
    <cellStyle name="Comma 8 2 4 9 2 2 2" xfId="1148" xr:uid="{76CBC4C5-55F7-4369-BF5C-B4E558930AF8}"/>
    <cellStyle name="Comma 8 2 4 9 2 3" xfId="316" xr:uid="{00000000-0005-0000-0000-000038010000}"/>
    <cellStyle name="Comma 8 2 4 9 2 3 2" xfId="317" xr:uid="{00000000-0005-0000-0000-000039010000}"/>
    <cellStyle name="Comma 8 2 4 9 2 3 2 2" xfId="1150" xr:uid="{5B4CD806-98F4-4F5A-8383-C30DDFF30508}"/>
    <cellStyle name="Comma 8 2 4 9 2 3 3" xfId="1149" xr:uid="{4E306E43-7F0F-43F9-81B9-F109CA40F45B}"/>
    <cellStyle name="Comma 8 2 4 9 2 4" xfId="1147" xr:uid="{AC9CD9EC-9518-454A-8296-2D31D54D6DE1}"/>
    <cellStyle name="Comma 8 2 4 9 3" xfId="1146" xr:uid="{51A18675-570B-466F-8B21-8FF0DC096E37}"/>
    <cellStyle name="Comma 8 2 5" xfId="318" xr:uid="{00000000-0005-0000-0000-00003A010000}"/>
    <cellStyle name="Comma 8 2 5 2" xfId="319" xr:uid="{00000000-0005-0000-0000-00003B010000}"/>
    <cellStyle name="Comma 8 2 5 2 2" xfId="1152" xr:uid="{7B454FDE-37F1-4AF3-8743-DA0582BA6118}"/>
    <cellStyle name="Comma 8 2 5 3" xfId="320" xr:uid="{00000000-0005-0000-0000-00003C010000}"/>
    <cellStyle name="Comma 8 2 5 3 2" xfId="1153" xr:uid="{4070DAD4-EDC7-4077-92D7-4A4F03AA4499}"/>
    <cellStyle name="Comma 8 2 5 4" xfId="321" xr:uid="{00000000-0005-0000-0000-00003D010000}"/>
    <cellStyle name="Comma 8 2 5 4 2" xfId="1154" xr:uid="{1778A19E-A3FC-46AB-B4F0-BC0A3C4025E2}"/>
    <cellStyle name="Comma 8 2 5 5" xfId="1151" xr:uid="{F9F82F0B-31D6-47EF-B2BC-91950F35F7A4}"/>
    <cellStyle name="Comma 8 2 6" xfId="322" xr:uid="{00000000-0005-0000-0000-00003E010000}"/>
    <cellStyle name="Comma 8 2 6 2" xfId="323" xr:uid="{00000000-0005-0000-0000-00003F010000}"/>
    <cellStyle name="Comma 8 2 6 2 2" xfId="324" xr:uid="{00000000-0005-0000-0000-000040010000}"/>
    <cellStyle name="Comma 8 2 6 2 2 2" xfId="1157" xr:uid="{06DA150E-078E-4CC6-99DF-58E10F81B7C5}"/>
    <cellStyle name="Comma 8 2 6 2 3" xfId="325" xr:uid="{00000000-0005-0000-0000-000041010000}"/>
    <cellStyle name="Comma 8 2 6 2 3 2" xfId="326" xr:uid="{00000000-0005-0000-0000-000042010000}"/>
    <cellStyle name="Comma 8 2 6 2 3 2 2" xfId="1159" xr:uid="{F6BFB424-E0E0-4F9C-A50B-3A5EA8B13450}"/>
    <cellStyle name="Comma 8 2 6 2 3 3" xfId="1158" xr:uid="{81810E4B-1F4E-459D-95E2-2F21D72D9316}"/>
    <cellStyle name="Comma 8 2 6 2 4" xfId="1156" xr:uid="{D12FC47C-9DE9-48F5-A20A-0435EBA6201F}"/>
    <cellStyle name="Comma 8 2 6 3" xfId="327" xr:uid="{00000000-0005-0000-0000-000043010000}"/>
    <cellStyle name="Comma 8 2 6 3 2" xfId="1160" xr:uid="{F7E8F26B-6A62-451C-8615-B3CF18AFFB7E}"/>
    <cellStyle name="Comma 8 2 6 4" xfId="1155" xr:uid="{70C911E2-D9E5-468D-A698-8BBCB6659122}"/>
    <cellStyle name="Comma 8 2 7" xfId="328" xr:uid="{00000000-0005-0000-0000-000044010000}"/>
    <cellStyle name="Comma 8 2 7 2" xfId="329" xr:uid="{00000000-0005-0000-0000-000045010000}"/>
    <cellStyle name="Comma 8 2 7 2 2" xfId="1162" xr:uid="{ECB59C7D-508D-4427-BE83-BCBCE8D8E38A}"/>
    <cellStyle name="Comma 8 2 7 3" xfId="330" xr:uid="{00000000-0005-0000-0000-000046010000}"/>
    <cellStyle name="Comma 8 2 7 3 2" xfId="331" xr:uid="{00000000-0005-0000-0000-000047010000}"/>
    <cellStyle name="Comma 8 2 7 3 2 2" xfId="1164" xr:uid="{30A27A77-8BA4-4CDE-92EB-F561A0CFBA34}"/>
    <cellStyle name="Comma 8 2 7 3 3" xfId="1163" xr:uid="{C631D0DE-A9D9-470F-8E43-E51340AE97CA}"/>
    <cellStyle name="Comma 8 2 7 4" xfId="1161" xr:uid="{D4A53ED4-6A2B-4929-A87A-88F362ECED47}"/>
    <cellStyle name="Comma 8 2 8" xfId="332" xr:uid="{00000000-0005-0000-0000-000048010000}"/>
    <cellStyle name="Comma 8 2 8 2" xfId="1165" xr:uid="{3A7D3B90-A571-48F0-9142-21185670AD45}"/>
    <cellStyle name="Comma 8 2 9" xfId="333" xr:uid="{00000000-0005-0000-0000-000049010000}"/>
    <cellStyle name="Comma 8 2 9 2" xfId="334" xr:uid="{00000000-0005-0000-0000-00004A010000}"/>
    <cellStyle name="Comma 8 2 9 2 2" xfId="1167" xr:uid="{10625767-0CA0-4608-8D1E-00E64CA0D147}"/>
    <cellStyle name="Comma 8 2 9 3" xfId="1166" xr:uid="{49EA75E0-B10D-4C41-BC37-F3738D3C8652}"/>
    <cellStyle name="Comma 8 3" xfId="335" xr:uid="{00000000-0005-0000-0000-00004B010000}"/>
    <cellStyle name="Comma 8 3 2" xfId="1168" xr:uid="{05FFC5FC-39B2-46B7-9285-591F908AC35C}"/>
    <cellStyle name="Comma 8 4" xfId="336" xr:uid="{00000000-0005-0000-0000-00004C010000}"/>
    <cellStyle name="Comma 8 4 2" xfId="1169" xr:uid="{ED2F06F4-7D2C-4AB8-A3C0-E6BC8F3D68EB}"/>
    <cellStyle name="Comma 8 5" xfId="337" xr:uid="{00000000-0005-0000-0000-00004D010000}"/>
    <cellStyle name="Comma 8 5 2" xfId="338" xr:uid="{00000000-0005-0000-0000-00004E010000}"/>
    <cellStyle name="Comma 8 5 2 2" xfId="1171" xr:uid="{5EE9CCA8-C6A7-4F5E-B2F4-0B34E509B4C5}"/>
    <cellStyle name="Comma 8 5 3" xfId="1170" xr:uid="{54B89686-8905-43B8-86AE-B943F460469A}"/>
    <cellStyle name="Comma 8 6" xfId="339" xr:uid="{00000000-0005-0000-0000-00004F010000}"/>
    <cellStyle name="Comma 8 6 2" xfId="340" xr:uid="{00000000-0005-0000-0000-000050010000}"/>
    <cellStyle name="Comma 8 6 2 2" xfId="1173" xr:uid="{C6B92672-C5A3-4692-B15A-4E4BF24D70D9}"/>
    <cellStyle name="Comma 8 6 3" xfId="1172" xr:uid="{4F330C22-36BC-442E-A87F-D9026A349D2C}"/>
    <cellStyle name="Comma 8 7" xfId="1125" xr:uid="{05F41249-E4CB-4A33-8C2D-0B336B562EA3}"/>
    <cellStyle name="Comma 9" xfId="341" xr:uid="{00000000-0005-0000-0000-000051010000}"/>
    <cellStyle name="Comma 9 2" xfId="342" xr:uid="{00000000-0005-0000-0000-000052010000}"/>
    <cellStyle name="Comma 9 2 2" xfId="343" xr:uid="{00000000-0005-0000-0000-000053010000}"/>
    <cellStyle name="Comma 9 2 2 2" xfId="1176" xr:uid="{82A85279-4C8B-4CAC-B4B5-CE3804E3CB81}"/>
    <cellStyle name="Comma 9 2 3" xfId="344" xr:uid="{00000000-0005-0000-0000-000054010000}"/>
    <cellStyle name="Comma 9 2 3 2" xfId="345" xr:uid="{00000000-0005-0000-0000-000055010000}"/>
    <cellStyle name="Comma 9 2 3 2 2" xfId="1178" xr:uid="{1205338E-5E04-4430-8957-2DE041504644}"/>
    <cellStyle name="Comma 9 2 3 3" xfId="346" xr:uid="{00000000-0005-0000-0000-000056010000}"/>
    <cellStyle name="Comma 9 2 3 3 2" xfId="1179" xr:uid="{584B40D8-92CE-40AF-9ED7-64F59A7774D6}"/>
    <cellStyle name="Comma 9 2 3 4" xfId="347" xr:uid="{00000000-0005-0000-0000-000057010000}"/>
    <cellStyle name="Comma 9 2 3 4 2" xfId="1180" xr:uid="{D979CF4A-C0B0-4812-B7DB-EB3EB12B5E5C}"/>
    <cellStyle name="Comma 9 2 3 5" xfId="1177" xr:uid="{3DB5DF6E-1B13-452F-A356-237C4B445582}"/>
    <cellStyle name="Comma 9 2 4" xfId="348" xr:uid="{00000000-0005-0000-0000-000058010000}"/>
    <cellStyle name="Comma 9 2 4 2" xfId="349" xr:uid="{00000000-0005-0000-0000-000059010000}"/>
    <cellStyle name="Comma 9 2 4 2 2" xfId="350" xr:uid="{00000000-0005-0000-0000-00005A010000}"/>
    <cellStyle name="Comma 9 2 4 2 2 2" xfId="1183" xr:uid="{3DC8E1CB-8A92-457E-81F7-6CD1C519E2DE}"/>
    <cellStyle name="Comma 9 2 4 2 3" xfId="351" xr:uid="{00000000-0005-0000-0000-00005B010000}"/>
    <cellStyle name="Comma 9 2 4 2 3 2" xfId="352" xr:uid="{00000000-0005-0000-0000-00005C010000}"/>
    <cellStyle name="Comma 9 2 4 2 3 2 2" xfId="1185" xr:uid="{853DD52B-2BD7-488B-AC7A-E837E297D3E7}"/>
    <cellStyle name="Comma 9 2 4 2 3 3" xfId="1184" xr:uid="{7E340CE8-F433-4FC6-AF70-05EA29820266}"/>
    <cellStyle name="Comma 9 2 4 2 4" xfId="1182" xr:uid="{D140B4DF-5D79-42AB-B28F-8C5541936377}"/>
    <cellStyle name="Comma 9 2 4 3" xfId="353" xr:uid="{00000000-0005-0000-0000-00005D010000}"/>
    <cellStyle name="Comma 9 2 4 3 2" xfId="1186" xr:uid="{F9BC0B53-866C-4EE3-AAE6-ADD032AB7B3C}"/>
    <cellStyle name="Comma 9 2 4 4" xfId="1181" xr:uid="{56D21F77-2A45-48FA-A009-4B134780BCC7}"/>
    <cellStyle name="Comma 9 2 5" xfId="354" xr:uid="{00000000-0005-0000-0000-00005E010000}"/>
    <cellStyle name="Comma 9 2 5 2" xfId="355" xr:uid="{00000000-0005-0000-0000-00005F010000}"/>
    <cellStyle name="Comma 9 2 5 2 2" xfId="1188" xr:uid="{DA135D7F-BA8C-435E-B0B2-863CCDA254E2}"/>
    <cellStyle name="Comma 9 2 5 3" xfId="356" xr:uid="{00000000-0005-0000-0000-000060010000}"/>
    <cellStyle name="Comma 9 2 5 3 2" xfId="357" xr:uid="{00000000-0005-0000-0000-000061010000}"/>
    <cellStyle name="Comma 9 2 5 3 2 2" xfId="1190" xr:uid="{32502A71-5DF7-4C3B-831C-C5249A34D1EA}"/>
    <cellStyle name="Comma 9 2 5 3 3" xfId="1189" xr:uid="{67C73F7A-BA8D-40CC-8A04-026A25E0354A}"/>
    <cellStyle name="Comma 9 2 5 4" xfId="1187" xr:uid="{F6B91A11-1B1C-41A9-B39A-E46D44D2B8E6}"/>
    <cellStyle name="Comma 9 2 6" xfId="358" xr:uid="{00000000-0005-0000-0000-000062010000}"/>
    <cellStyle name="Comma 9 2 6 2" xfId="1191" xr:uid="{8CB931D8-0443-4B0A-8A41-AD0E52F5DD05}"/>
    <cellStyle name="Comma 9 2 7" xfId="359" xr:uid="{00000000-0005-0000-0000-000063010000}"/>
    <cellStyle name="Comma 9 2 7 2" xfId="360" xr:uid="{00000000-0005-0000-0000-000064010000}"/>
    <cellStyle name="Comma 9 2 7 2 2" xfId="1193" xr:uid="{6EC59BE9-54D2-40C6-8DB9-B198CF343166}"/>
    <cellStyle name="Comma 9 2 7 3" xfId="1192" xr:uid="{6975CCC8-0417-4F8C-A1CA-D8998C4D5FA9}"/>
    <cellStyle name="Comma 9 2 8" xfId="1175" xr:uid="{BCD1D7A6-7932-4506-BA64-FDD389F9FF7C}"/>
    <cellStyle name="Comma 9 3" xfId="361" xr:uid="{00000000-0005-0000-0000-000065010000}"/>
    <cellStyle name="Comma 9 3 2" xfId="1194" xr:uid="{65561E3F-8459-4E5F-AECC-03319D2DDA5D}"/>
    <cellStyle name="Comma 9 4" xfId="362" xr:uid="{00000000-0005-0000-0000-000066010000}"/>
    <cellStyle name="Comma 9 4 2" xfId="1195" xr:uid="{14C2B8F6-AAC4-4ECA-9D8A-BF805F8036E0}"/>
    <cellStyle name="Comma 9 5" xfId="363" xr:uid="{00000000-0005-0000-0000-000067010000}"/>
    <cellStyle name="Comma 9 5 2" xfId="1196" xr:uid="{129ED46A-971F-4292-AF12-B95760016E40}"/>
    <cellStyle name="Comma 9 6" xfId="364" xr:uid="{00000000-0005-0000-0000-000068010000}"/>
    <cellStyle name="Comma 9 6 10" xfId="365" xr:uid="{00000000-0005-0000-0000-000069010000}"/>
    <cellStyle name="Comma 9 6 10 2" xfId="1198" xr:uid="{4789BEC4-2765-46B8-A9DA-E71197DA3119}"/>
    <cellStyle name="Comma 9 6 11" xfId="366" xr:uid="{00000000-0005-0000-0000-00006A010000}"/>
    <cellStyle name="Comma 9 6 11 2" xfId="367" xr:uid="{00000000-0005-0000-0000-00006B010000}"/>
    <cellStyle name="Comma 9 6 11 2 2" xfId="368" xr:uid="{00000000-0005-0000-0000-00006C010000}"/>
    <cellStyle name="Comma 9 6 11 2 2 2" xfId="1201" xr:uid="{E8E49C66-4144-4354-995F-1DB78E328D94}"/>
    <cellStyle name="Comma 9 6 11 2 3" xfId="369" xr:uid="{00000000-0005-0000-0000-00006D010000}"/>
    <cellStyle name="Comma 9 6 11 2 3 2" xfId="370" xr:uid="{00000000-0005-0000-0000-00006E010000}"/>
    <cellStyle name="Comma 9 6 11 2 3 2 2" xfId="1203" xr:uid="{A4EA6CE6-526B-4249-9DA0-5FAEC7D2F2B2}"/>
    <cellStyle name="Comma 9 6 11 2 3 3" xfId="1202" xr:uid="{70169E36-2203-4A48-A51C-F77FB67BBB8D}"/>
    <cellStyle name="Comma 9 6 11 2 4" xfId="1200" xr:uid="{FA1CA1DF-CC18-4CF6-A60C-024E25C9BA27}"/>
    <cellStyle name="Comma 9 6 11 3" xfId="1199" xr:uid="{E14054E1-C4C2-4149-9B62-DDBB97FEECB6}"/>
    <cellStyle name="Comma 9 6 12" xfId="1197" xr:uid="{0720AC65-16EE-43F7-82E5-1D1BAF21E294}"/>
    <cellStyle name="Comma 9 6 2" xfId="371" xr:uid="{00000000-0005-0000-0000-00006F010000}"/>
    <cellStyle name="Comma 9 6 2 2" xfId="1204" xr:uid="{54CE5237-C74D-4D2C-A391-931ED01CA6B9}"/>
    <cellStyle name="Comma 9 6 3" xfId="372" xr:uid="{00000000-0005-0000-0000-000070010000}"/>
    <cellStyle name="Comma 9 6 3 2" xfId="1205" xr:uid="{35C398A9-260A-4577-B5F3-91C3F81F675C}"/>
    <cellStyle name="Comma 9 6 4" xfId="373" xr:uid="{00000000-0005-0000-0000-000071010000}"/>
    <cellStyle name="Comma 9 6 4 2" xfId="1206" xr:uid="{44B5A8EC-E129-466D-9970-E376509D1CED}"/>
    <cellStyle name="Comma 9 6 5" xfId="374" xr:uid="{00000000-0005-0000-0000-000072010000}"/>
    <cellStyle name="Comma 9 6 5 2" xfId="375" xr:uid="{00000000-0005-0000-0000-000073010000}"/>
    <cellStyle name="Comma 9 6 5 2 2" xfId="376" xr:uid="{00000000-0005-0000-0000-000074010000}"/>
    <cellStyle name="Comma 9 6 5 2 2 2" xfId="1209" xr:uid="{A2FBD11F-C1A9-4ED6-B06D-F6E86B49217C}"/>
    <cellStyle name="Comma 9 6 5 2 3" xfId="377" xr:uid="{00000000-0005-0000-0000-000075010000}"/>
    <cellStyle name="Comma 9 6 5 2 3 2" xfId="1210" xr:uid="{142D23A7-759B-41BC-96E7-D8C112C06A63}"/>
    <cellStyle name="Comma 9 6 5 2 4" xfId="1208" xr:uid="{B3FE63B2-753B-40CF-96A8-1322F9DA268C}"/>
    <cellStyle name="Comma 9 6 5 3" xfId="1207" xr:uid="{D714BAB0-0933-4E80-9116-A5C844CFBFBA}"/>
    <cellStyle name="Comma 9 6 6" xfId="378" xr:uid="{00000000-0005-0000-0000-000076010000}"/>
    <cellStyle name="Comma 9 6 6 2" xfId="1211" xr:uid="{32CEB433-AED3-44FF-B6BF-9CD133389164}"/>
    <cellStyle name="Comma 9 6 7" xfId="379" xr:uid="{00000000-0005-0000-0000-000077010000}"/>
    <cellStyle name="Comma 9 6 7 2" xfId="1212" xr:uid="{43998273-D831-4A58-A28F-A69783F98861}"/>
    <cellStyle name="Comma 9 6 8" xfId="380" xr:uid="{00000000-0005-0000-0000-000078010000}"/>
    <cellStyle name="Comma 9 6 8 2" xfId="1213" xr:uid="{44523084-AE82-46F4-93FE-E67BF1A4C287}"/>
    <cellStyle name="Comma 9 6 9" xfId="381" xr:uid="{00000000-0005-0000-0000-000079010000}"/>
    <cellStyle name="Comma 9 6 9 2" xfId="382" xr:uid="{00000000-0005-0000-0000-00007A010000}"/>
    <cellStyle name="Comma 9 6 9 2 2" xfId="383" xr:uid="{00000000-0005-0000-0000-00007B010000}"/>
    <cellStyle name="Comma 9 6 9 2 2 2" xfId="1216" xr:uid="{53C24580-881D-47DF-8E3E-BB898E72C92E}"/>
    <cellStyle name="Comma 9 6 9 2 3" xfId="384" xr:uid="{00000000-0005-0000-0000-00007C010000}"/>
    <cellStyle name="Comma 9 6 9 2 3 2" xfId="385" xr:uid="{00000000-0005-0000-0000-00007D010000}"/>
    <cellStyle name="Comma 9 6 9 2 3 2 2" xfId="1218" xr:uid="{F2E46B40-0EAE-475E-9938-753C8C4D7A67}"/>
    <cellStyle name="Comma 9 6 9 2 3 3" xfId="1217" xr:uid="{DCF3D030-7A27-47AD-828F-23CE88ED0A01}"/>
    <cellStyle name="Comma 9 6 9 2 4" xfId="1215" xr:uid="{64C339C9-1D76-44F1-BE94-84E35DFF5580}"/>
    <cellStyle name="Comma 9 6 9 3" xfId="1214" xr:uid="{5AC0CD87-FCE5-41F8-9CCE-77B15A4EF0CF}"/>
    <cellStyle name="Comma 9 7" xfId="1174" xr:uid="{B09333A5-A7FF-4313-88DA-DAB973CD4BA5}"/>
    <cellStyle name="Currency" xfId="2" builtinId="4"/>
    <cellStyle name="Currency 10" xfId="387" xr:uid="{00000000-0005-0000-0000-00007F010000}"/>
    <cellStyle name="Currency 10 2" xfId="1219" xr:uid="{77B72E13-1371-4865-8AF3-2646FB5276B1}"/>
    <cellStyle name="Currency 11" xfId="388" xr:uid="{00000000-0005-0000-0000-000080010000}"/>
    <cellStyle name="Currency 11 2" xfId="1220" xr:uid="{5F85919E-E0DA-4BED-9BBA-6B17D66AAEFF}"/>
    <cellStyle name="Currency 12" xfId="389" xr:uid="{00000000-0005-0000-0000-000081010000}"/>
    <cellStyle name="Currency 13" xfId="386" xr:uid="{00000000-0005-0000-0000-000082010000}"/>
    <cellStyle name="Currency 2" xfId="390" xr:uid="{00000000-0005-0000-0000-000083010000}"/>
    <cellStyle name="Currency 2 2" xfId="391" xr:uid="{00000000-0005-0000-0000-000084010000}"/>
    <cellStyle name="Currency 2 2 2" xfId="1222" xr:uid="{E0F73AC0-EB51-4169-BC31-DF0C8EA4AB4A}"/>
    <cellStyle name="Currency 2 3" xfId="1221" xr:uid="{05BA47ED-2384-43BB-B16C-82215ADAB504}"/>
    <cellStyle name="Currency 3" xfId="392" xr:uid="{00000000-0005-0000-0000-000085010000}"/>
    <cellStyle name="Currency 3 2" xfId="393" xr:uid="{00000000-0005-0000-0000-000086010000}"/>
    <cellStyle name="Currency 3 2 2" xfId="394" xr:uid="{00000000-0005-0000-0000-000087010000}"/>
    <cellStyle name="Currency 3 3" xfId="395" xr:uid="{00000000-0005-0000-0000-000088010000}"/>
    <cellStyle name="Currency 3 4" xfId="396" xr:uid="{00000000-0005-0000-0000-000089010000}"/>
    <cellStyle name="Currency 3 5" xfId="397" xr:uid="{00000000-0005-0000-0000-00008A010000}"/>
    <cellStyle name="Currency 4" xfId="398" xr:uid="{00000000-0005-0000-0000-00008B010000}"/>
    <cellStyle name="Currency 4 2" xfId="399" xr:uid="{00000000-0005-0000-0000-00008C010000}"/>
    <cellStyle name="Currency 4 2 2" xfId="1224" xr:uid="{23458795-4883-4730-A011-9BA560FA5C29}"/>
    <cellStyle name="Currency 4 3" xfId="400" xr:uid="{00000000-0005-0000-0000-00008D010000}"/>
    <cellStyle name="Currency 4 3 2" xfId="401" xr:uid="{00000000-0005-0000-0000-00008E010000}"/>
    <cellStyle name="Currency 4 3 2 2" xfId="1226" xr:uid="{A9034210-88F4-4DB3-BED6-C640D65089F2}"/>
    <cellStyle name="Currency 4 3 3" xfId="1225" xr:uid="{3FFABF16-61FE-4B53-86EA-DDA5B7BA05C3}"/>
    <cellStyle name="Currency 4 4" xfId="1223" xr:uid="{C668DEF2-33EC-43EF-BC5E-1ED6491627AB}"/>
    <cellStyle name="Currency 5" xfId="402" xr:uid="{00000000-0005-0000-0000-00008F010000}"/>
    <cellStyle name="Currency 5 2" xfId="403" xr:uid="{00000000-0005-0000-0000-000090010000}"/>
    <cellStyle name="Currency 5 2 2" xfId="1228" xr:uid="{F4371EDF-0FFE-44DD-8D08-1189DCEE34BA}"/>
    <cellStyle name="Currency 5 3" xfId="404" xr:uid="{00000000-0005-0000-0000-000091010000}"/>
    <cellStyle name="Currency 5 3 2" xfId="405" xr:uid="{00000000-0005-0000-0000-000092010000}"/>
    <cellStyle name="Currency 5 3 2 2" xfId="1230" xr:uid="{B4FE5EEB-183F-480C-B0C1-4931D3C0B6AD}"/>
    <cellStyle name="Currency 5 3 3" xfId="1229" xr:uid="{CA9F0EE3-6E71-447A-BCC1-B98630C6E569}"/>
    <cellStyle name="Currency 5 4" xfId="1227" xr:uid="{1942411B-0BFA-4D8F-AC40-246C678A37EA}"/>
    <cellStyle name="Currency 6" xfId="406" xr:uid="{00000000-0005-0000-0000-000093010000}"/>
    <cellStyle name="Currency 6 2" xfId="1231" xr:uid="{F2A9A0F1-C921-443C-9312-89A33380EE66}"/>
    <cellStyle name="Currency 7" xfId="407" xr:uid="{00000000-0005-0000-0000-000094010000}"/>
    <cellStyle name="Currency 7 2" xfId="408" xr:uid="{00000000-0005-0000-0000-000095010000}"/>
    <cellStyle name="Currency 7 2 2" xfId="1233" xr:uid="{65F84165-E315-4E01-89E0-AEDF9D1321B4}"/>
    <cellStyle name="Currency 7 3" xfId="1232" xr:uid="{92D95983-8D42-4002-9D11-6259B5ED78AA}"/>
    <cellStyle name="Currency 8" xfId="409" xr:uid="{00000000-0005-0000-0000-000096010000}"/>
    <cellStyle name="Currency 8 2" xfId="410" xr:uid="{00000000-0005-0000-0000-000097010000}"/>
    <cellStyle name="Currency 8 2 2" xfId="1235" xr:uid="{177F76F6-6FE2-4F59-8D2A-FCF6542BC760}"/>
    <cellStyle name="Currency 8 3" xfId="411" xr:uid="{00000000-0005-0000-0000-000098010000}"/>
    <cellStyle name="Currency 8 3 2" xfId="1236" xr:uid="{BE4B019A-F4CA-4291-B503-BD1BFD408B21}"/>
    <cellStyle name="Currency 8 4" xfId="1234" xr:uid="{2C2C79DA-C612-4001-9F17-374E42FF813B}"/>
    <cellStyle name="Currency 9" xfId="412" xr:uid="{00000000-0005-0000-0000-000099010000}"/>
    <cellStyle name="Currency 9 2" xfId="413" xr:uid="{00000000-0005-0000-0000-00009A010000}"/>
    <cellStyle name="Currency 9 2 2" xfId="1238" xr:uid="{C603755D-B6DF-4EFB-8227-06781EE1DDB8}"/>
    <cellStyle name="Currency 9 3" xfId="1237" xr:uid="{BCF15DCD-EDBD-4A38-BEEA-8C0A98F8F18F}"/>
    <cellStyle name="Explanatory Text 2" xfId="414" xr:uid="{00000000-0005-0000-0000-00009B010000}"/>
    <cellStyle name="Good 2" xfId="415" xr:uid="{00000000-0005-0000-0000-00009C010000}"/>
    <cellStyle name="Heading 1 2" xfId="416" xr:uid="{00000000-0005-0000-0000-00009D010000}"/>
    <cellStyle name="Heading 2 2" xfId="417" xr:uid="{00000000-0005-0000-0000-00009E010000}"/>
    <cellStyle name="Heading 3 2" xfId="418" xr:uid="{00000000-0005-0000-0000-00009F010000}"/>
    <cellStyle name="Heading 4 2" xfId="419" xr:uid="{00000000-0005-0000-0000-0000A0010000}"/>
    <cellStyle name="Input 2" xfId="420" xr:uid="{00000000-0005-0000-0000-0000A1010000}"/>
    <cellStyle name="Linked Cell 2" xfId="421" xr:uid="{00000000-0005-0000-0000-0000A2010000}"/>
    <cellStyle name="Neutral 2" xfId="422" xr:uid="{00000000-0005-0000-0000-0000A3010000}"/>
    <cellStyle name="Normal" xfId="0" builtinId="0"/>
    <cellStyle name="Normal 10" xfId="423" xr:uid="{00000000-0005-0000-0000-0000A5010000}"/>
    <cellStyle name="Normal 10 2" xfId="424" xr:uid="{00000000-0005-0000-0000-0000A6010000}"/>
    <cellStyle name="Normal 105" xfId="425" xr:uid="{00000000-0005-0000-0000-0000A7010000}"/>
    <cellStyle name="Normal 105 2" xfId="1555" xr:uid="{B8FEC5E3-1BAB-4A61-BBCA-3B271F5BB43B}"/>
    <cellStyle name="Normal 105 3" xfId="1239" xr:uid="{AD6F762A-92DE-4733-9E51-E13175CD3C25}"/>
    <cellStyle name="Normal 11" xfId="426" xr:uid="{00000000-0005-0000-0000-0000A8010000}"/>
    <cellStyle name="Normal 11 2" xfId="427" xr:uid="{00000000-0005-0000-0000-0000A9010000}"/>
    <cellStyle name="Normal 11 3" xfId="1240" xr:uid="{2FFE99A9-44CF-4FF2-B853-8DFB56EDAA8F}"/>
    <cellStyle name="Normal 111" xfId="428" xr:uid="{00000000-0005-0000-0000-0000AA010000}"/>
    <cellStyle name="Normal 111 2" xfId="1241" xr:uid="{D515BF2A-7BD9-4814-AA4F-7F7279BB2A9C}"/>
    <cellStyle name="Normal 12" xfId="429" xr:uid="{00000000-0005-0000-0000-0000AB010000}"/>
    <cellStyle name="Normal 12 2" xfId="430" xr:uid="{00000000-0005-0000-0000-0000AC010000}"/>
    <cellStyle name="Normal 12 3" xfId="1242" xr:uid="{81B7B53F-2C2A-4E8D-A46B-CE81C1C37082}"/>
    <cellStyle name="Normal 121" xfId="431" xr:uid="{00000000-0005-0000-0000-0000AD010000}"/>
    <cellStyle name="Normal 121 2" xfId="1243" xr:uid="{45D6DE25-1058-4072-A465-A57ADE09DF60}"/>
    <cellStyle name="Normal 13" xfId="432" xr:uid="{00000000-0005-0000-0000-0000AE010000}"/>
    <cellStyle name="Normal 13 2" xfId="433" xr:uid="{00000000-0005-0000-0000-0000AF010000}"/>
    <cellStyle name="Normal 13 3" xfId="1244" xr:uid="{F15F9364-4F1C-4347-B6EF-51AB4AB7623C}"/>
    <cellStyle name="Normal 14" xfId="434" xr:uid="{00000000-0005-0000-0000-0000B0010000}"/>
    <cellStyle name="Normal 14 2" xfId="435" xr:uid="{00000000-0005-0000-0000-0000B1010000}"/>
    <cellStyle name="Normal 14 3" xfId="1245" xr:uid="{3C66C8C2-3ED4-47CB-A1AC-D37DB7ADEE3B}"/>
    <cellStyle name="Normal 15" xfId="436" xr:uid="{00000000-0005-0000-0000-0000B2010000}"/>
    <cellStyle name="Normal 15 2" xfId="437" xr:uid="{00000000-0005-0000-0000-0000B3010000}"/>
    <cellStyle name="Normal 15 2 2" xfId="438" xr:uid="{00000000-0005-0000-0000-0000B4010000}"/>
    <cellStyle name="Normal 15 2 2 2" xfId="1552" xr:uid="{6C876655-895B-4ADA-A3B8-3FFBB9FC07AC}"/>
    <cellStyle name="Normal 15 3" xfId="439" xr:uid="{00000000-0005-0000-0000-0000B5010000}"/>
    <cellStyle name="Normal 15 3 2" xfId="1246" xr:uid="{033B368A-CF81-4C6E-9E83-D5027BA2F323}"/>
    <cellStyle name="Normal 16" xfId="440" xr:uid="{00000000-0005-0000-0000-0000B6010000}"/>
    <cellStyle name="Normal 17" xfId="441" xr:uid="{00000000-0005-0000-0000-0000B7010000}"/>
    <cellStyle name="Normal 17 2" xfId="1247" xr:uid="{15D18C71-9D90-4714-AAB2-2CABCD22CF34}"/>
    <cellStyle name="Normal 18" xfId="442" xr:uid="{00000000-0005-0000-0000-0000B8010000}"/>
    <cellStyle name="Normal 19" xfId="443" xr:uid="{00000000-0005-0000-0000-0000B9010000}"/>
    <cellStyle name="Normal 19 2" xfId="444" xr:uid="{00000000-0005-0000-0000-0000BA010000}"/>
    <cellStyle name="Normal 19 2 2" xfId="445" xr:uid="{00000000-0005-0000-0000-0000BB010000}"/>
    <cellStyle name="Normal 19 3" xfId="446" xr:uid="{00000000-0005-0000-0000-0000BC010000}"/>
    <cellStyle name="Normal 2" xfId="447" xr:uid="{00000000-0005-0000-0000-0000BD010000}"/>
    <cellStyle name="Normal 2 2" xfId="448" xr:uid="{00000000-0005-0000-0000-0000BE010000}"/>
    <cellStyle name="Normal 2 2 2" xfId="449" xr:uid="{00000000-0005-0000-0000-0000BF010000}"/>
    <cellStyle name="Normal 2 2 2 2" xfId="1551" xr:uid="{236BFD0A-D7BB-4D77-997C-AEE5BB3ED884}"/>
    <cellStyle name="Normal 2 2 2 3" xfId="1248" xr:uid="{6ED32009-B79D-4798-9C46-18B44ADD56B9}"/>
    <cellStyle name="Normal 2 2 3" xfId="450" xr:uid="{00000000-0005-0000-0000-0000C0010000}"/>
    <cellStyle name="Normal 2 2 3 2" xfId="1249" xr:uid="{1B621FC6-09EC-4AFB-8B23-D0E4919CA500}"/>
    <cellStyle name="Normal 2 2 4" xfId="451" xr:uid="{00000000-0005-0000-0000-0000C1010000}"/>
    <cellStyle name="Normal 2 2 4 2" xfId="452" xr:uid="{00000000-0005-0000-0000-0000C2010000}"/>
    <cellStyle name="Normal 2 2 4 2 2" xfId="453" xr:uid="{00000000-0005-0000-0000-0000C3010000}"/>
    <cellStyle name="Normal 2 2 4 2 2 2" xfId="1252" xr:uid="{B8B2DA06-6E26-4874-9748-9937A7583FA3}"/>
    <cellStyle name="Normal 2 2 4 2 3" xfId="1251" xr:uid="{55DDC6B1-2658-460C-8565-8BE577C937E4}"/>
    <cellStyle name="Normal 2 2 4 3" xfId="454" xr:uid="{00000000-0005-0000-0000-0000C4010000}"/>
    <cellStyle name="Normal 2 2 4 3 2" xfId="1253" xr:uid="{E2BB8267-CA2E-4C90-9B84-5DD55003F320}"/>
    <cellStyle name="Normal 2 2 4 4" xfId="455" xr:uid="{00000000-0005-0000-0000-0000C5010000}"/>
    <cellStyle name="Normal 2 2 4 4 2" xfId="1254" xr:uid="{A0E9CBA8-E4DB-480F-88FB-B17A2505DB2C}"/>
    <cellStyle name="Normal 2 2 4 5" xfId="456" xr:uid="{00000000-0005-0000-0000-0000C6010000}"/>
    <cellStyle name="Normal 2 2 4 5 2" xfId="457" xr:uid="{00000000-0005-0000-0000-0000C7010000}"/>
    <cellStyle name="Normal 2 2 4 5 2 2" xfId="1256" xr:uid="{3DD38EC7-3185-4E40-9DFB-99751E9DF458}"/>
    <cellStyle name="Normal 2 2 4 5 3" xfId="1255" xr:uid="{B6BBCBCA-A63C-4395-BCD0-67E31B1FA8BD}"/>
    <cellStyle name="Normal 2 2 4 6" xfId="1250" xr:uid="{E9451745-C953-47E6-8443-DB033387AD4F}"/>
    <cellStyle name="Normal 2 2 5" xfId="458" xr:uid="{00000000-0005-0000-0000-0000C8010000}"/>
    <cellStyle name="Normal 2 2 5 2" xfId="1257" xr:uid="{5B0F554D-3A27-43C9-92CD-8397818656E2}"/>
    <cellStyle name="Normal 2 2 6" xfId="459" xr:uid="{00000000-0005-0000-0000-0000C9010000}"/>
    <cellStyle name="Normal 2 2 6 2" xfId="460" xr:uid="{00000000-0005-0000-0000-0000CA010000}"/>
    <cellStyle name="Normal 2 2 6 2 2" xfId="461" xr:uid="{00000000-0005-0000-0000-0000CB010000}"/>
    <cellStyle name="Normal 2 2 6 3" xfId="462" xr:uid="{00000000-0005-0000-0000-0000CC010000}"/>
    <cellStyle name="Normal 2 2 6 4" xfId="1553" xr:uid="{11CE935B-8ABA-4D1A-8140-66EF85F5862C}"/>
    <cellStyle name="Normal 2 2 7" xfId="1258" xr:uid="{ADCC7A39-3B52-4C17-BB14-A24A9A2D2B57}"/>
    <cellStyle name="Normal 2 3" xfId="463" xr:uid="{00000000-0005-0000-0000-0000CD010000}"/>
    <cellStyle name="Normal 2 3 2" xfId="464" xr:uid="{00000000-0005-0000-0000-0000CE010000}"/>
    <cellStyle name="Normal 2 3 2 2" xfId="465" xr:uid="{00000000-0005-0000-0000-0000CF010000}"/>
    <cellStyle name="Normal 2 3 3" xfId="466" xr:uid="{00000000-0005-0000-0000-0000D0010000}"/>
    <cellStyle name="Normal 2 3 4" xfId="1554" xr:uid="{6B2A290F-4866-4F8F-965E-3725FC8C09EA}"/>
    <cellStyle name="Normal 2 4" xfId="467" xr:uid="{00000000-0005-0000-0000-0000D1010000}"/>
    <cellStyle name="Normal 2 4 2" xfId="1259" xr:uid="{112CA917-3984-49FC-A0E2-1A4ADD70A161}"/>
    <cellStyle name="Normal 2 5" xfId="468" xr:uid="{00000000-0005-0000-0000-0000D2010000}"/>
    <cellStyle name="Normal 20" xfId="469" xr:uid="{00000000-0005-0000-0000-0000D3010000}"/>
    <cellStyle name="Normal 21" xfId="4" xr:uid="{00000000-0005-0000-0000-0000D4010000}"/>
    <cellStyle name="Normal 21 2" xfId="1260" xr:uid="{8BF552F1-B22C-4B9A-B0E6-3D8FF9DAB1E1}"/>
    <cellStyle name="Normal 22" xfId="1261" xr:uid="{8C39C469-3983-475A-A8D3-E1605936B107}"/>
    <cellStyle name="Normal 23" xfId="1548" xr:uid="{810B922A-87F3-402A-AA79-C7AF64E02B27}"/>
    <cellStyle name="Normal 24" xfId="927" xr:uid="{27F5BCF0-D545-478B-86FE-7AD03C514B29}"/>
    <cellStyle name="Normal 3" xfId="470" xr:uid="{00000000-0005-0000-0000-0000D5010000}"/>
    <cellStyle name="Normal 3 2" xfId="471" xr:uid="{00000000-0005-0000-0000-0000D6010000}"/>
    <cellStyle name="Normal 3 2 2" xfId="472" xr:uid="{00000000-0005-0000-0000-0000D7010000}"/>
    <cellStyle name="Normal 3 2 3" xfId="1263" xr:uid="{348BAB8B-9A35-429E-B5D5-60203B5A95C0}"/>
    <cellStyle name="Normal 3 3" xfId="473" xr:uid="{00000000-0005-0000-0000-0000D8010000}"/>
    <cellStyle name="Normal 3 3 2" xfId="474" xr:uid="{00000000-0005-0000-0000-0000D9010000}"/>
    <cellStyle name="Normal 3 3 2 2" xfId="1264" xr:uid="{4E2B06FB-51B3-443F-89DE-D8AD6D4EBB92}"/>
    <cellStyle name="Normal 3 4" xfId="475" xr:uid="{00000000-0005-0000-0000-0000DA010000}"/>
    <cellStyle name="Normal 3 4 2" xfId="476" xr:uid="{00000000-0005-0000-0000-0000DB010000}"/>
    <cellStyle name="Normal 3 4 2 2" xfId="477" xr:uid="{00000000-0005-0000-0000-0000DC010000}"/>
    <cellStyle name="Normal 3 4 3" xfId="478" xr:uid="{00000000-0005-0000-0000-0000DD010000}"/>
    <cellStyle name="Normal 3 5" xfId="479" xr:uid="{00000000-0005-0000-0000-0000DE010000}"/>
    <cellStyle name="Normal 3 6" xfId="1262" xr:uid="{C6102B8C-5338-4BF4-8B27-BE707B9027EB}"/>
    <cellStyle name="Normal 4" xfId="480" xr:uid="{00000000-0005-0000-0000-0000DF010000}"/>
    <cellStyle name="Normal 4 2" xfId="481" xr:uid="{00000000-0005-0000-0000-0000E0010000}"/>
    <cellStyle name="Normal 4 3" xfId="482" xr:uid="{00000000-0005-0000-0000-0000E1010000}"/>
    <cellStyle name="Normal 4 3 2" xfId="483" xr:uid="{00000000-0005-0000-0000-0000E2010000}"/>
    <cellStyle name="Normal 4 3 2 2" xfId="484" xr:uid="{00000000-0005-0000-0000-0000E3010000}"/>
    <cellStyle name="Normal 4 3 2 2 2" xfId="485" xr:uid="{00000000-0005-0000-0000-0000E4010000}"/>
    <cellStyle name="Normal 4 3 2 3" xfId="486" xr:uid="{00000000-0005-0000-0000-0000E5010000}"/>
    <cellStyle name="Normal 4 3 3" xfId="487" xr:uid="{00000000-0005-0000-0000-0000E6010000}"/>
    <cellStyle name="Normal 4 4" xfId="488" xr:uid="{00000000-0005-0000-0000-0000E7010000}"/>
    <cellStyle name="Normal 4 4 2" xfId="489" xr:uid="{00000000-0005-0000-0000-0000E8010000}"/>
    <cellStyle name="Normal 4 4 3" xfId="490" xr:uid="{00000000-0005-0000-0000-0000E9010000}"/>
    <cellStyle name="Normal 4 4 4" xfId="491" xr:uid="{00000000-0005-0000-0000-0000EA010000}"/>
    <cellStyle name="Normal 4 5" xfId="492" xr:uid="{00000000-0005-0000-0000-0000EB010000}"/>
    <cellStyle name="Normal 5" xfId="493" xr:uid="{00000000-0005-0000-0000-0000EC010000}"/>
    <cellStyle name="Normal 5 2" xfId="494" xr:uid="{00000000-0005-0000-0000-0000ED010000}"/>
    <cellStyle name="Normal 5 2 2" xfId="495" xr:uid="{00000000-0005-0000-0000-0000EE010000}"/>
    <cellStyle name="Normal 5 2 3" xfId="496" xr:uid="{00000000-0005-0000-0000-0000EF010000}"/>
    <cellStyle name="Normal 5 2 3 2" xfId="497" xr:uid="{00000000-0005-0000-0000-0000F0010000}"/>
    <cellStyle name="Normal 5 3" xfId="498" xr:uid="{00000000-0005-0000-0000-0000F1010000}"/>
    <cellStyle name="Normal 5 4" xfId="499" xr:uid="{00000000-0005-0000-0000-0000F2010000}"/>
    <cellStyle name="Normal 5 5" xfId="1265" xr:uid="{F9EA00E8-F0EC-4C24-944D-42E36881FF8F}"/>
    <cellStyle name="Normal 6" xfId="500" xr:uid="{00000000-0005-0000-0000-0000F3010000}"/>
    <cellStyle name="Normal 6 2" xfId="501" xr:uid="{00000000-0005-0000-0000-0000F4010000}"/>
    <cellStyle name="Normal 6 3" xfId="1266" xr:uid="{70E424B0-7C1B-4858-A3C0-25F743ECBA88}"/>
    <cellStyle name="Normal 7" xfId="502" xr:uid="{00000000-0005-0000-0000-0000F5010000}"/>
    <cellStyle name="Normal 7 2" xfId="503" xr:uid="{00000000-0005-0000-0000-0000F6010000}"/>
    <cellStyle name="Normal 7 3" xfId="504" xr:uid="{00000000-0005-0000-0000-0000F7010000}"/>
    <cellStyle name="Normal 7 3 2" xfId="505" xr:uid="{00000000-0005-0000-0000-0000F8010000}"/>
    <cellStyle name="Normal 7 4" xfId="506" xr:uid="{00000000-0005-0000-0000-0000F9010000}"/>
    <cellStyle name="Normal 7 4 2" xfId="507" xr:uid="{00000000-0005-0000-0000-0000FA010000}"/>
    <cellStyle name="Normal 7 4 2 2" xfId="1267" xr:uid="{669B8907-5255-428D-9281-2412DFE19382}"/>
    <cellStyle name="Normal 7 5" xfId="508" xr:uid="{00000000-0005-0000-0000-0000FB010000}"/>
    <cellStyle name="Normal 7 5 2" xfId="1268" xr:uid="{112ADEB6-26AD-45CF-9AD3-F8AAD275C4F9}"/>
    <cellStyle name="Normal 7 6" xfId="1269" xr:uid="{DD3CCD71-FD07-4D3E-9D90-4A8C34FA28B9}"/>
    <cellStyle name="Normal 8" xfId="509" xr:uid="{00000000-0005-0000-0000-0000FC010000}"/>
    <cellStyle name="Normal 8 2" xfId="1271" xr:uid="{856A1244-BA33-4693-ABCC-E8240A82B65B}"/>
    <cellStyle name="Normal 8 3" xfId="1270" xr:uid="{71FC1C86-4C44-47F6-B64B-C4D418D8093E}"/>
    <cellStyle name="Normal 9" xfId="510" xr:uid="{00000000-0005-0000-0000-0000FD010000}"/>
    <cellStyle name="Normal 9 2" xfId="511" xr:uid="{00000000-0005-0000-0000-0000FE010000}"/>
    <cellStyle name="Normal 9 2 2" xfId="1273" xr:uid="{33874DB6-13F3-4B7A-9547-58577849B797}"/>
    <cellStyle name="Normal 9 3" xfId="1274" xr:uid="{98F32B61-C59D-4972-8671-72E64AE32482}"/>
    <cellStyle name="Normal 9 4" xfId="1272" xr:uid="{FE905FBC-F880-4DBE-A1CE-E066229F5633}"/>
    <cellStyle name="Note 2" xfId="512" xr:uid="{00000000-0005-0000-0000-0000FF010000}"/>
    <cellStyle name="Note 2 2" xfId="1275" xr:uid="{2BF87939-498C-4B82-B46A-2DDC82ECB798}"/>
    <cellStyle name="Output 2" xfId="513" xr:uid="{00000000-0005-0000-0000-000000020000}"/>
    <cellStyle name="Percent" xfId="3" builtinId="5"/>
    <cellStyle name="Percent 10" xfId="515" xr:uid="{00000000-0005-0000-0000-000002020000}"/>
    <cellStyle name="Percent 10 2" xfId="516" xr:uid="{00000000-0005-0000-0000-000003020000}"/>
    <cellStyle name="Percent 10 2 2" xfId="1277" xr:uid="{381362AD-1C41-4796-8A9E-57C68176B1D5}"/>
    <cellStyle name="Percent 10 3" xfId="517" xr:uid="{00000000-0005-0000-0000-000004020000}"/>
    <cellStyle name="Percent 10 3 2" xfId="518" xr:uid="{00000000-0005-0000-0000-000005020000}"/>
    <cellStyle name="Percent 10 3 2 2" xfId="1279" xr:uid="{2FBAF3A3-C376-404F-B829-2B2ACE4DCA49}"/>
    <cellStyle name="Percent 10 3 3" xfId="519" xr:uid="{00000000-0005-0000-0000-000006020000}"/>
    <cellStyle name="Percent 10 3 3 2" xfId="520" xr:uid="{00000000-0005-0000-0000-000007020000}"/>
    <cellStyle name="Percent 10 3 3 2 2" xfId="1281" xr:uid="{47B7B4F8-DD05-4D95-872F-4B670F8999B8}"/>
    <cellStyle name="Percent 10 3 3 3" xfId="1280" xr:uid="{24A2F156-84C1-4D66-9783-D47B6A2870D9}"/>
    <cellStyle name="Percent 10 3 4" xfId="1278" xr:uid="{D0A37887-A633-496F-9030-E6912AF321A6}"/>
    <cellStyle name="Percent 10 4" xfId="1550" xr:uid="{5E99390B-A941-4EF1-991B-A76AD6260586}"/>
    <cellStyle name="Percent 10 5" xfId="1276" xr:uid="{8BA5C8D8-3776-4B55-B414-E2C2AEC2F4B2}"/>
    <cellStyle name="Percent 11" xfId="521" xr:uid="{00000000-0005-0000-0000-000008020000}"/>
    <cellStyle name="Percent 11 2" xfId="522" xr:uid="{00000000-0005-0000-0000-000009020000}"/>
    <cellStyle name="Percent 11 2 2" xfId="1283" xr:uid="{2755A973-BBB3-48A7-8FF9-5898F716BB9B}"/>
    <cellStyle name="Percent 11 3" xfId="523" xr:uid="{00000000-0005-0000-0000-00000A020000}"/>
    <cellStyle name="Percent 11 3 2" xfId="524" xr:uid="{00000000-0005-0000-0000-00000B020000}"/>
    <cellStyle name="Percent 11 3 2 2" xfId="1285" xr:uid="{76373867-30BF-408C-AE90-5FFD7B33C580}"/>
    <cellStyle name="Percent 11 3 3" xfId="1284" xr:uid="{0EF49AF2-FF37-4C74-9044-C9DF47A7D97E}"/>
    <cellStyle name="Percent 11 4" xfId="1282" xr:uid="{9708BD34-DE6E-4C8B-9FD5-F00068C7B7DA}"/>
    <cellStyle name="Percent 12" xfId="525" xr:uid="{00000000-0005-0000-0000-00000C020000}"/>
    <cellStyle name="Percent 12 2" xfId="526" xr:uid="{00000000-0005-0000-0000-00000D020000}"/>
    <cellStyle name="Percent 12 2 2" xfId="1287" xr:uid="{3C014C10-37E9-49D8-8FCB-BF28FD8DE9E5}"/>
    <cellStyle name="Percent 12 3" xfId="527" xr:uid="{00000000-0005-0000-0000-00000E020000}"/>
    <cellStyle name="Percent 12 3 2" xfId="528" xr:uid="{00000000-0005-0000-0000-00000F020000}"/>
    <cellStyle name="Percent 12 3 2 2" xfId="1289" xr:uid="{053D6ADB-9F1C-4463-B1BA-DC4C5306A93F}"/>
    <cellStyle name="Percent 12 3 3" xfId="1288" xr:uid="{F78FD542-8E91-4706-8F71-3EEE51557715}"/>
    <cellStyle name="Percent 12 4" xfId="1286" xr:uid="{7FE76DC9-3195-475E-97DE-8A41CDF6D118}"/>
    <cellStyle name="Percent 13" xfId="529" xr:uid="{00000000-0005-0000-0000-000010020000}"/>
    <cellStyle name="Percent 13 2" xfId="530" xr:uid="{00000000-0005-0000-0000-000011020000}"/>
    <cellStyle name="Percent 13 2 2" xfId="1291" xr:uid="{9FEEE964-DF61-4DF2-8BC8-FAE7348DCEF8}"/>
    <cellStyle name="Percent 13 3" xfId="531" xr:uid="{00000000-0005-0000-0000-000012020000}"/>
    <cellStyle name="Percent 13 3 2" xfId="532" xr:uid="{00000000-0005-0000-0000-000013020000}"/>
    <cellStyle name="Percent 13 3 2 2" xfId="1293" xr:uid="{D655D534-B0AC-4C8A-9F97-F415F71456F2}"/>
    <cellStyle name="Percent 13 3 3" xfId="1292" xr:uid="{3F0E4943-CE92-4D71-999F-9E66ED7F29DF}"/>
    <cellStyle name="Percent 13 4" xfId="1290" xr:uid="{E9AB1BBC-A218-4770-9B19-FD7CAA7C467D}"/>
    <cellStyle name="Percent 14" xfId="533" xr:uid="{00000000-0005-0000-0000-000014020000}"/>
    <cellStyle name="Percent 14 2" xfId="534" xr:uid="{00000000-0005-0000-0000-000015020000}"/>
    <cellStyle name="Percent 14 2 2" xfId="1295" xr:uid="{CA33F203-F3FC-4FCD-A740-67C57293896E}"/>
    <cellStyle name="Percent 14 3" xfId="535" xr:uid="{00000000-0005-0000-0000-000016020000}"/>
    <cellStyle name="Percent 14 3 2" xfId="536" xr:uid="{00000000-0005-0000-0000-000017020000}"/>
    <cellStyle name="Percent 14 3 2 2" xfId="1297" xr:uid="{9CF08D07-C941-4E8B-AFBD-8AAE3E32968A}"/>
    <cellStyle name="Percent 14 3 3" xfId="1296" xr:uid="{6502B19A-F033-41BE-8887-15BB7BA374FC}"/>
    <cellStyle name="Percent 14 4" xfId="1294" xr:uid="{8A272FF9-5DAD-4356-96A0-22848CB04320}"/>
    <cellStyle name="Percent 15" xfId="537" xr:uid="{00000000-0005-0000-0000-000018020000}"/>
    <cellStyle name="Percent 15 2" xfId="538" xr:uid="{00000000-0005-0000-0000-000019020000}"/>
    <cellStyle name="Percent 15 2 2" xfId="1299" xr:uid="{A6B50EA5-F856-49DA-8BB0-00B5D8A928BC}"/>
    <cellStyle name="Percent 15 3" xfId="539" xr:uid="{00000000-0005-0000-0000-00001A020000}"/>
    <cellStyle name="Percent 15 3 2" xfId="540" xr:uid="{00000000-0005-0000-0000-00001B020000}"/>
    <cellStyle name="Percent 15 3 2 2" xfId="1301" xr:uid="{7AA51D42-727C-436B-86B0-AAA91672FDCA}"/>
    <cellStyle name="Percent 15 3 3" xfId="1300" xr:uid="{E1A55341-945E-42FE-B514-5E93368CE3DD}"/>
    <cellStyle name="Percent 15 4" xfId="1298" xr:uid="{CBAC0D9E-1F99-4AF9-8941-9FB4FA5DED63}"/>
    <cellStyle name="Percent 16" xfId="541" xr:uid="{00000000-0005-0000-0000-00001C020000}"/>
    <cellStyle name="Percent 16 2" xfId="542" xr:uid="{00000000-0005-0000-0000-00001D020000}"/>
    <cellStyle name="Percent 16 2 2" xfId="1303" xr:uid="{FDACC9D5-A00B-411C-A033-2C7F7ADD7B6E}"/>
    <cellStyle name="Percent 16 3" xfId="543" xr:uid="{00000000-0005-0000-0000-00001E020000}"/>
    <cellStyle name="Percent 16 3 2" xfId="544" xr:uid="{00000000-0005-0000-0000-00001F020000}"/>
    <cellStyle name="Percent 16 3 2 2" xfId="1305" xr:uid="{6E519066-C75B-4AE0-A977-DDD605CE6BA1}"/>
    <cellStyle name="Percent 16 3 3" xfId="1304" xr:uid="{BB6F6BD8-5925-4E60-AD30-0BB775EB207C}"/>
    <cellStyle name="Percent 16 4" xfId="1302" xr:uid="{F8FA7E01-6692-4B89-B3DD-6CB79A088CF4}"/>
    <cellStyle name="Percent 17" xfId="545" xr:uid="{00000000-0005-0000-0000-000020020000}"/>
    <cellStyle name="Percent 17 2" xfId="546" xr:uid="{00000000-0005-0000-0000-000021020000}"/>
    <cellStyle name="Percent 17 2 2" xfId="1307" xr:uid="{C90A828D-B796-4062-B408-3CA42B6E23FC}"/>
    <cellStyle name="Percent 17 3" xfId="547" xr:uid="{00000000-0005-0000-0000-000022020000}"/>
    <cellStyle name="Percent 17 3 2" xfId="548" xr:uid="{00000000-0005-0000-0000-000023020000}"/>
    <cellStyle name="Percent 17 3 2 2" xfId="1309" xr:uid="{AEDB5708-14B2-42E3-9FE2-3252E0D05561}"/>
    <cellStyle name="Percent 17 3 3" xfId="1308" xr:uid="{16D4198B-8035-4B34-8AAA-CAAFC1B8AC5A}"/>
    <cellStyle name="Percent 17 4" xfId="1306" xr:uid="{6DA87075-A82C-49D4-8064-611CA2BC3FD2}"/>
    <cellStyle name="Percent 18" xfId="549" xr:uid="{00000000-0005-0000-0000-000024020000}"/>
    <cellStyle name="Percent 18 2" xfId="550" xr:uid="{00000000-0005-0000-0000-000025020000}"/>
    <cellStyle name="Percent 18 2 2" xfId="1311" xr:uid="{83C7C2CE-BB24-444E-8707-3C4C5B1FF3C6}"/>
    <cellStyle name="Percent 18 3" xfId="551" xr:uid="{00000000-0005-0000-0000-000026020000}"/>
    <cellStyle name="Percent 18 3 2" xfId="552" xr:uid="{00000000-0005-0000-0000-000027020000}"/>
    <cellStyle name="Percent 18 3 2 2" xfId="1313" xr:uid="{9B7E0A20-FE5A-4492-BF43-68BEBB5B577F}"/>
    <cellStyle name="Percent 18 3 3" xfId="1312" xr:uid="{EF51706E-CAFF-4B25-BC0C-E7E2CA0EF5B9}"/>
    <cellStyle name="Percent 18 4" xfId="1310" xr:uid="{8273DC42-B9AC-41F1-9791-93AC340FCE89}"/>
    <cellStyle name="Percent 19" xfId="553" xr:uid="{00000000-0005-0000-0000-000028020000}"/>
    <cellStyle name="Percent 19 2" xfId="554" xr:uid="{00000000-0005-0000-0000-000029020000}"/>
    <cellStyle name="Percent 19 2 2" xfId="1315" xr:uid="{722BAC11-8921-40DA-8224-6D1EF181B091}"/>
    <cellStyle name="Percent 19 3" xfId="555" xr:uid="{00000000-0005-0000-0000-00002A020000}"/>
    <cellStyle name="Percent 19 3 2" xfId="556" xr:uid="{00000000-0005-0000-0000-00002B020000}"/>
    <cellStyle name="Percent 19 3 2 2" xfId="1317" xr:uid="{0A2DFD02-2199-4101-9CC2-6589D81AA739}"/>
    <cellStyle name="Percent 19 3 3" xfId="1316" xr:uid="{C118E035-F6AF-432F-8D04-80D13EA0F5D4}"/>
    <cellStyle name="Percent 19 4" xfId="1314" xr:uid="{A23314EC-39D1-4834-8312-2A7F6035C829}"/>
    <cellStyle name="Percent 2" xfId="557" xr:uid="{00000000-0005-0000-0000-00002C020000}"/>
    <cellStyle name="Percent 2 2" xfId="558" xr:uid="{00000000-0005-0000-0000-00002D020000}"/>
    <cellStyle name="Percent 2 2 2" xfId="559" xr:uid="{00000000-0005-0000-0000-00002E020000}"/>
    <cellStyle name="Percent 2 2 2 2" xfId="560" xr:uid="{00000000-0005-0000-0000-00002F020000}"/>
    <cellStyle name="Percent 2 2 2 2 2" xfId="1321" xr:uid="{FD89CBCB-25F1-4CFD-BFEC-82443A90075F}"/>
    <cellStyle name="Percent 2 2 2 3" xfId="561" xr:uid="{00000000-0005-0000-0000-000030020000}"/>
    <cellStyle name="Percent 2 2 2 3 2" xfId="562" xr:uid="{00000000-0005-0000-0000-000031020000}"/>
    <cellStyle name="Percent 2 2 2 3 2 2" xfId="1323" xr:uid="{8EA297FC-AC38-491A-90BF-EB4D90E78142}"/>
    <cellStyle name="Percent 2 2 2 3 3" xfId="563" xr:uid="{00000000-0005-0000-0000-000032020000}"/>
    <cellStyle name="Percent 2 2 2 3 3 2" xfId="564" xr:uid="{00000000-0005-0000-0000-000033020000}"/>
    <cellStyle name="Percent 2 2 2 3 3 2 2" xfId="1325" xr:uid="{DE498107-C483-46CE-B481-ACE18D30D8BF}"/>
    <cellStyle name="Percent 2 2 2 3 3 3" xfId="565" xr:uid="{00000000-0005-0000-0000-000034020000}"/>
    <cellStyle name="Percent 2 2 2 3 3 3 2" xfId="1326" xr:uid="{0878A0BB-8815-49FC-BC5F-382F54258F79}"/>
    <cellStyle name="Percent 2 2 2 3 3 4" xfId="566" xr:uid="{00000000-0005-0000-0000-000035020000}"/>
    <cellStyle name="Percent 2 2 2 3 3 4 2" xfId="1327" xr:uid="{90031B1D-04EB-4BC9-8092-C53F91AB4150}"/>
    <cellStyle name="Percent 2 2 2 3 3 5" xfId="1324" xr:uid="{8E0E79DF-CB68-4647-AABB-6533B146DF66}"/>
    <cellStyle name="Percent 2 2 2 3 4" xfId="567" xr:uid="{00000000-0005-0000-0000-000036020000}"/>
    <cellStyle name="Percent 2 2 2 3 4 2" xfId="568" xr:uid="{00000000-0005-0000-0000-000037020000}"/>
    <cellStyle name="Percent 2 2 2 3 4 2 2" xfId="569" xr:uid="{00000000-0005-0000-0000-000038020000}"/>
    <cellStyle name="Percent 2 2 2 3 4 2 2 2" xfId="1330" xr:uid="{CBD6F73D-8A09-40F1-85A3-017136FC081C}"/>
    <cellStyle name="Percent 2 2 2 3 4 2 3" xfId="570" xr:uid="{00000000-0005-0000-0000-000039020000}"/>
    <cellStyle name="Percent 2 2 2 3 4 2 3 2" xfId="571" xr:uid="{00000000-0005-0000-0000-00003A020000}"/>
    <cellStyle name="Percent 2 2 2 3 4 2 3 2 2" xfId="1332" xr:uid="{393E3019-5590-44AA-8664-6D57F103B76C}"/>
    <cellStyle name="Percent 2 2 2 3 4 2 3 3" xfId="1331" xr:uid="{4424CB0E-B123-4A97-82FA-9E6421B633C3}"/>
    <cellStyle name="Percent 2 2 2 3 4 2 4" xfId="1329" xr:uid="{112EFE67-E306-4498-8AA9-418A81805172}"/>
    <cellStyle name="Percent 2 2 2 3 4 3" xfId="572" xr:uid="{00000000-0005-0000-0000-00003B020000}"/>
    <cellStyle name="Percent 2 2 2 3 4 3 2" xfId="1333" xr:uid="{517B6374-478F-41AA-9948-D998630C96F2}"/>
    <cellStyle name="Percent 2 2 2 3 4 4" xfId="1328" xr:uid="{E6C804B0-F1B0-4F0E-B87D-C3EA022B6B0C}"/>
    <cellStyle name="Percent 2 2 2 3 5" xfId="573" xr:uid="{00000000-0005-0000-0000-00003C020000}"/>
    <cellStyle name="Percent 2 2 2 3 5 2" xfId="574" xr:uid="{00000000-0005-0000-0000-00003D020000}"/>
    <cellStyle name="Percent 2 2 2 3 5 2 2" xfId="1335" xr:uid="{0B1B84F0-C53F-4B21-A727-CB680B15898E}"/>
    <cellStyle name="Percent 2 2 2 3 5 3" xfId="575" xr:uid="{00000000-0005-0000-0000-00003E020000}"/>
    <cellStyle name="Percent 2 2 2 3 5 3 2" xfId="576" xr:uid="{00000000-0005-0000-0000-00003F020000}"/>
    <cellStyle name="Percent 2 2 2 3 5 3 2 2" xfId="1337" xr:uid="{CEE4DD97-4C58-4E10-A9E3-4C0AAEA8B28E}"/>
    <cellStyle name="Percent 2 2 2 3 5 3 3" xfId="1336" xr:uid="{36A21F89-4568-4709-B4A2-781E608D41E0}"/>
    <cellStyle name="Percent 2 2 2 3 5 4" xfId="1334" xr:uid="{2A88E78F-6633-4C25-976F-81DC809FAB40}"/>
    <cellStyle name="Percent 2 2 2 3 6" xfId="577" xr:uid="{00000000-0005-0000-0000-000040020000}"/>
    <cellStyle name="Percent 2 2 2 3 6 2" xfId="1338" xr:uid="{A5B92BF9-B9FC-4360-9DF7-5D460420B043}"/>
    <cellStyle name="Percent 2 2 2 3 7" xfId="578" xr:uid="{00000000-0005-0000-0000-000041020000}"/>
    <cellStyle name="Percent 2 2 2 3 7 2" xfId="579" xr:uid="{00000000-0005-0000-0000-000042020000}"/>
    <cellStyle name="Percent 2 2 2 3 7 2 2" xfId="1340" xr:uid="{B1E0CF2D-50A5-4760-9A07-2A900B28EE07}"/>
    <cellStyle name="Percent 2 2 2 3 7 3" xfId="1339" xr:uid="{87F9BE15-1411-4E9D-AE76-4210B2FC8C78}"/>
    <cellStyle name="Percent 2 2 2 3 8" xfId="1322" xr:uid="{9CE21E86-6FEB-4E1C-A7C5-170DDA0F5860}"/>
    <cellStyle name="Percent 2 2 2 4" xfId="580" xr:uid="{00000000-0005-0000-0000-000043020000}"/>
    <cellStyle name="Percent 2 2 2 4 2" xfId="581" xr:uid="{00000000-0005-0000-0000-000044020000}"/>
    <cellStyle name="Percent 2 2 2 4 2 2" xfId="582" xr:uid="{00000000-0005-0000-0000-000045020000}"/>
    <cellStyle name="Percent 2 2 2 4 2 2 2" xfId="1343" xr:uid="{F82A9EE3-4C97-4FD4-86D9-04B0800D9B26}"/>
    <cellStyle name="Percent 2 2 2 4 2 3" xfId="583" xr:uid="{00000000-0005-0000-0000-000046020000}"/>
    <cellStyle name="Percent 2 2 2 4 2 3 2" xfId="584" xr:uid="{00000000-0005-0000-0000-000047020000}"/>
    <cellStyle name="Percent 2 2 2 4 2 3 2 2" xfId="1345" xr:uid="{DDBD754B-3F71-4922-808D-CF241FA90362}"/>
    <cellStyle name="Percent 2 2 2 4 2 3 3" xfId="1344" xr:uid="{850E3C5B-502B-4DD3-A0DF-80293155B2AA}"/>
    <cellStyle name="Percent 2 2 2 4 2 4" xfId="1342" xr:uid="{FDB93C58-87E6-444B-B842-D1E3DB6AFD63}"/>
    <cellStyle name="Percent 2 2 2 4 3" xfId="585" xr:uid="{00000000-0005-0000-0000-000048020000}"/>
    <cellStyle name="Percent 2 2 2 4 3 2" xfId="1346" xr:uid="{EE8CFA8D-3244-40A1-9C47-E48B8D9252BF}"/>
    <cellStyle name="Percent 2 2 2 4 4" xfId="1341" xr:uid="{6C44D1FA-8A5B-4C38-8A92-A1976033C132}"/>
    <cellStyle name="Percent 2 2 2 5" xfId="586" xr:uid="{00000000-0005-0000-0000-000049020000}"/>
    <cellStyle name="Percent 2 2 2 5 2" xfId="587" xr:uid="{00000000-0005-0000-0000-00004A020000}"/>
    <cellStyle name="Percent 2 2 2 5 2 2" xfId="1348" xr:uid="{363BD134-7929-41B3-83D2-C364211349A8}"/>
    <cellStyle name="Percent 2 2 2 5 3" xfId="588" xr:uid="{00000000-0005-0000-0000-00004B020000}"/>
    <cellStyle name="Percent 2 2 2 5 3 2" xfId="589" xr:uid="{00000000-0005-0000-0000-00004C020000}"/>
    <cellStyle name="Percent 2 2 2 5 3 2 2" xfId="1350" xr:uid="{A866DBCE-1361-4D47-B100-092AA4C8D18F}"/>
    <cellStyle name="Percent 2 2 2 5 3 3" xfId="1349" xr:uid="{67DCAB9A-93C7-45D1-9D2E-31A4D8324292}"/>
    <cellStyle name="Percent 2 2 2 5 4" xfId="1347" xr:uid="{7805192E-ED4D-400D-901B-86115CCE0D68}"/>
    <cellStyle name="Percent 2 2 2 6" xfId="590" xr:uid="{00000000-0005-0000-0000-00004D020000}"/>
    <cellStyle name="Percent 2 2 2 6 2" xfId="591" xr:uid="{00000000-0005-0000-0000-00004E020000}"/>
    <cellStyle name="Percent 2 2 2 6 2 2" xfId="1352" xr:uid="{8268E8A9-F72B-478D-8667-B2CE18C81CB0}"/>
    <cellStyle name="Percent 2 2 2 6 3" xfId="1351" xr:uid="{C44A82E1-9569-432C-BD4F-FEF2AD4F2FD2}"/>
    <cellStyle name="Percent 2 2 2 7" xfId="1320" xr:uid="{24BDE819-ADD2-477B-B662-D94F02A94105}"/>
    <cellStyle name="Percent 2 2 3" xfId="592" xr:uid="{00000000-0005-0000-0000-00004F020000}"/>
    <cellStyle name="Percent 2 2 3 2" xfId="593" xr:uid="{00000000-0005-0000-0000-000050020000}"/>
    <cellStyle name="Percent 2 2 3 2 2" xfId="1354" xr:uid="{7F722978-E403-4C82-B98D-1FE315C50484}"/>
    <cellStyle name="Percent 2 2 3 3" xfId="594" xr:uid="{00000000-0005-0000-0000-000051020000}"/>
    <cellStyle name="Percent 2 2 3 3 2" xfId="1355" xr:uid="{895B2181-E216-42ED-9C34-DBB302D235BA}"/>
    <cellStyle name="Percent 2 2 3 4" xfId="595" xr:uid="{00000000-0005-0000-0000-000052020000}"/>
    <cellStyle name="Percent 2 2 3 4 2" xfId="1356" xr:uid="{6FE33A7E-F0AA-45F5-811D-08B22A3BDA6E}"/>
    <cellStyle name="Percent 2 2 3 5" xfId="1353" xr:uid="{2718ACDD-757D-4992-9414-29FE78FCD337}"/>
    <cellStyle name="Percent 2 2 4" xfId="1319" xr:uid="{127E5789-3041-4ED2-982E-D5E2F102CE78}"/>
    <cellStyle name="Percent 2 3" xfId="596" xr:uid="{00000000-0005-0000-0000-000053020000}"/>
    <cellStyle name="Percent 2 3 2" xfId="1357" xr:uid="{B8428D44-79B8-41EC-BB68-61A8366BB33C}"/>
    <cellStyle name="Percent 2 4" xfId="597" xr:uid="{00000000-0005-0000-0000-000054020000}"/>
    <cellStyle name="Percent 2 4 10" xfId="598" xr:uid="{00000000-0005-0000-0000-000055020000}"/>
    <cellStyle name="Percent 2 4 10 2" xfId="1359" xr:uid="{4D720149-C2ED-4DDB-908E-49F3540A394A}"/>
    <cellStyle name="Percent 2 4 11" xfId="599" xr:uid="{00000000-0005-0000-0000-000056020000}"/>
    <cellStyle name="Percent 2 4 11 2" xfId="600" xr:uid="{00000000-0005-0000-0000-000057020000}"/>
    <cellStyle name="Percent 2 4 11 2 2" xfId="601" xr:uid="{00000000-0005-0000-0000-000058020000}"/>
    <cellStyle name="Percent 2 4 11 2 2 2" xfId="1362" xr:uid="{461F4CE4-5038-411B-884C-613F424C9D54}"/>
    <cellStyle name="Percent 2 4 11 2 3" xfId="602" xr:uid="{00000000-0005-0000-0000-000059020000}"/>
    <cellStyle name="Percent 2 4 11 2 3 2" xfId="603" xr:uid="{00000000-0005-0000-0000-00005A020000}"/>
    <cellStyle name="Percent 2 4 11 2 3 2 2" xfId="1364" xr:uid="{3FE7A3EC-EB99-4001-942A-CBC94C746CCF}"/>
    <cellStyle name="Percent 2 4 11 2 3 3" xfId="1363" xr:uid="{1A0970A2-681C-4FFF-9D2E-06B456AB5BC0}"/>
    <cellStyle name="Percent 2 4 11 2 4" xfId="1361" xr:uid="{3E202023-17AD-43A1-9F82-4C261B795045}"/>
    <cellStyle name="Percent 2 4 11 3" xfId="1360" xr:uid="{5F762524-1322-4AA9-97C0-0ABC40F61029}"/>
    <cellStyle name="Percent 2 4 12" xfId="1358" xr:uid="{15DDE04F-DF3E-4B5D-84EB-29216318B249}"/>
    <cellStyle name="Percent 2 4 2" xfId="604" xr:uid="{00000000-0005-0000-0000-00005B020000}"/>
    <cellStyle name="Percent 2 4 2 2" xfId="1365" xr:uid="{76C1DBC2-A182-4357-BAC4-226F9BD5976D}"/>
    <cellStyle name="Percent 2 4 3" xfId="605" xr:uid="{00000000-0005-0000-0000-00005C020000}"/>
    <cellStyle name="Percent 2 4 3 2" xfId="1366" xr:uid="{C2D2FF64-6D2C-49B7-8583-1B7C33108D5D}"/>
    <cellStyle name="Percent 2 4 4" xfId="606" xr:uid="{00000000-0005-0000-0000-00005D020000}"/>
    <cellStyle name="Percent 2 4 4 2" xfId="1367" xr:uid="{F614FC0D-F26F-4B42-A79C-A6A336A66FD0}"/>
    <cellStyle name="Percent 2 4 5" xfId="607" xr:uid="{00000000-0005-0000-0000-00005E020000}"/>
    <cellStyle name="Percent 2 4 5 2" xfId="608" xr:uid="{00000000-0005-0000-0000-00005F020000}"/>
    <cellStyle name="Percent 2 4 5 2 2" xfId="609" xr:uid="{00000000-0005-0000-0000-000060020000}"/>
    <cellStyle name="Percent 2 4 5 2 2 2" xfId="1370" xr:uid="{92B5AC2E-AC53-41E6-A0E6-8DE5E28BE0EA}"/>
    <cellStyle name="Percent 2 4 5 2 3" xfId="610" xr:uid="{00000000-0005-0000-0000-000061020000}"/>
    <cellStyle name="Percent 2 4 5 2 3 2" xfId="1371" xr:uid="{B9D8914B-FDCD-4E7F-A5AD-67B1960EB4BB}"/>
    <cellStyle name="Percent 2 4 5 2 4" xfId="1369" xr:uid="{644C5AE1-E41E-453E-A789-B68915803163}"/>
    <cellStyle name="Percent 2 4 5 3" xfId="1368" xr:uid="{82D47E35-391C-4181-AE28-F414611F4173}"/>
    <cellStyle name="Percent 2 4 6" xfId="611" xr:uid="{00000000-0005-0000-0000-000062020000}"/>
    <cellStyle name="Percent 2 4 6 2" xfId="1372" xr:uid="{6D462609-B547-4BEC-9595-E63BB21FF312}"/>
    <cellStyle name="Percent 2 4 7" xfId="612" xr:uid="{00000000-0005-0000-0000-000063020000}"/>
    <cellStyle name="Percent 2 4 7 2" xfId="1373" xr:uid="{75C9848F-F5C7-4E21-835C-124CBD844772}"/>
    <cellStyle name="Percent 2 4 8" xfId="613" xr:uid="{00000000-0005-0000-0000-000064020000}"/>
    <cellStyle name="Percent 2 4 8 2" xfId="1374" xr:uid="{C0A2C924-14C9-4C18-B3D9-28A3D1556F22}"/>
    <cellStyle name="Percent 2 4 9" xfId="614" xr:uid="{00000000-0005-0000-0000-000065020000}"/>
    <cellStyle name="Percent 2 4 9 2" xfId="615" xr:uid="{00000000-0005-0000-0000-000066020000}"/>
    <cellStyle name="Percent 2 4 9 2 2" xfId="616" xr:uid="{00000000-0005-0000-0000-000067020000}"/>
    <cellStyle name="Percent 2 4 9 2 2 2" xfId="1377" xr:uid="{F911681C-3A08-4E62-A5E6-833EAA128021}"/>
    <cellStyle name="Percent 2 4 9 2 3" xfId="617" xr:uid="{00000000-0005-0000-0000-000068020000}"/>
    <cellStyle name="Percent 2 4 9 2 3 2" xfId="618" xr:uid="{00000000-0005-0000-0000-000069020000}"/>
    <cellStyle name="Percent 2 4 9 2 3 2 2" xfId="1379" xr:uid="{8F40F36F-C479-47C6-B472-3707679F7777}"/>
    <cellStyle name="Percent 2 4 9 2 3 3" xfId="1378" xr:uid="{F5F88666-FBBE-49EE-BE05-78779E6D46B5}"/>
    <cellStyle name="Percent 2 4 9 2 4" xfId="1376" xr:uid="{962515CA-1E30-4203-A2B5-6DD53E690CA5}"/>
    <cellStyle name="Percent 2 4 9 3" xfId="1375" xr:uid="{BD0F0255-0DA5-4C97-A03C-77C8F9B780CD}"/>
    <cellStyle name="Percent 2 5" xfId="619" xr:uid="{00000000-0005-0000-0000-00006A020000}"/>
    <cellStyle name="Percent 2 5 2" xfId="620" xr:uid="{00000000-0005-0000-0000-00006B020000}"/>
    <cellStyle name="Percent 2 5 2 2" xfId="621" xr:uid="{00000000-0005-0000-0000-00006C020000}"/>
    <cellStyle name="Percent 2 5 3" xfId="622" xr:uid="{00000000-0005-0000-0000-00006D020000}"/>
    <cellStyle name="Percent 2 5 4" xfId="623" xr:uid="{00000000-0005-0000-0000-00006E020000}"/>
    <cellStyle name="Percent 2 5 5" xfId="624" xr:uid="{00000000-0005-0000-0000-00006F020000}"/>
    <cellStyle name="Percent 2 6" xfId="625" xr:uid="{00000000-0005-0000-0000-000070020000}"/>
    <cellStyle name="Percent 2 7" xfId="1318" xr:uid="{E90767C4-9D2A-4C85-A570-1CB70D8B4A7D}"/>
    <cellStyle name="Percent 20" xfId="626" xr:uid="{00000000-0005-0000-0000-000071020000}"/>
    <cellStyle name="Percent 20 2" xfId="627" xr:uid="{00000000-0005-0000-0000-000072020000}"/>
    <cellStyle name="Percent 20 2 2" xfId="1381" xr:uid="{267F8338-2066-4180-A4DF-BAEA0AF214BA}"/>
    <cellStyle name="Percent 20 3" xfId="628" xr:uid="{00000000-0005-0000-0000-000073020000}"/>
    <cellStyle name="Percent 20 3 2" xfId="629" xr:uid="{00000000-0005-0000-0000-000074020000}"/>
    <cellStyle name="Percent 20 3 2 2" xfId="1383" xr:uid="{311E7C4E-556E-4716-BEB8-B89BDDB4AD65}"/>
    <cellStyle name="Percent 20 3 3" xfId="1382" xr:uid="{682FF4BD-7C7F-4D08-A535-9AF3950138C6}"/>
    <cellStyle name="Percent 20 4" xfId="1380" xr:uid="{5E3367CC-656D-496C-B099-5797D98F4DBD}"/>
    <cellStyle name="Percent 21" xfId="630" xr:uid="{00000000-0005-0000-0000-000075020000}"/>
    <cellStyle name="Percent 21 2" xfId="631" xr:uid="{00000000-0005-0000-0000-000076020000}"/>
    <cellStyle name="Percent 21 2 2" xfId="1385" xr:uid="{F582EF4B-CD07-425F-9B72-FF795A36880E}"/>
    <cellStyle name="Percent 21 3" xfId="632" xr:uid="{00000000-0005-0000-0000-000077020000}"/>
    <cellStyle name="Percent 21 3 2" xfId="633" xr:uid="{00000000-0005-0000-0000-000078020000}"/>
    <cellStyle name="Percent 21 3 2 2" xfId="1387" xr:uid="{82F437D9-B59A-4977-83D5-6C1AB938E995}"/>
    <cellStyle name="Percent 21 3 3" xfId="1386" xr:uid="{8DF7EA20-43AB-48DE-A874-1710F094749A}"/>
    <cellStyle name="Percent 21 4" xfId="1384" xr:uid="{1B68BD16-30B2-4C6E-A595-0250EBE1AD64}"/>
    <cellStyle name="Percent 22" xfId="634" xr:uid="{00000000-0005-0000-0000-000079020000}"/>
    <cellStyle name="Percent 22 2" xfId="635" xr:uid="{00000000-0005-0000-0000-00007A020000}"/>
    <cellStyle name="Percent 22 2 2" xfId="1389" xr:uid="{23A47401-0714-4E7B-9BCD-40CDC5990B8C}"/>
    <cellStyle name="Percent 22 3" xfId="1388" xr:uid="{F939BCA9-4B1B-4300-930A-C8705F9DE029}"/>
    <cellStyle name="Percent 23" xfId="636" xr:uid="{00000000-0005-0000-0000-00007B020000}"/>
    <cellStyle name="Percent 23 2" xfId="637" xr:uid="{00000000-0005-0000-0000-00007C020000}"/>
    <cellStyle name="Percent 23 2 2" xfId="1391" xr:uid="{CE11134B-8BE7-4868-B506-7C65A2A9B2D1}"/>
    <cellStyle name="Percent 23 3" xfId="1390" xr:uid="{99DAAF40-F4B8-45A0-8169-D5FD087496DD}"/>
    <cellStyle name="Percent 24" xfId="638" xr:uid="{00000000-0005-0000-0000-00007D020000}"/>
    <cellStyle name="Percent 24 2" xfId="1392" xr:uid="{E4001526-54B9-4746-AD5F-63625A0163B6}"/>
    <cellStyle name="Percent 25" xfId="639" xr:uid="{00000000-0005-0000-0000-00007E020000}"/>
    <cellStyle name="Percent 25 2" xfId="640" xr:uid="{00000000-0005-0000-0000-00007F020000}"/>
    <cellStyle name="Percent 25 2 2" xfId="1394" xr:uid="{0AE43CC3-7F26-4923-9B67-E8F66F4504C5}"/>
    <cellStyle name="Percent 25 3" xfId="641" xr:uid="{00000000-0005-0000-0000-000080020000}"/>
    <cellStyle name="Percent 25 3 2" xfId="642" xr:uid="{00000000-0005-0000-0000-000081020000}"/>
    <cellStyle name="Percent 25 3 2 2" xfId="1396" xr:uid="{1962A511-B142-4DF5-A78A-218903AF42DD}"/>
    <cellStyle name="Percent 25 3 3" xfId="1395" xr:uid="{843AA860-A8AB-4D03-B6AB-97BB140D4548}"/>
    <cellStyle name="Percent 25 4" xfId="1393" xr:uid="{79A9D7CD-3674-4D1F-9C7B-68BE1812C3CB}"/>
    <cellStyle name="Percent 26" xfId="643" xr:uid="{00000000-0005-0000-0000-000082020000}"/>
    <cellStyle name="Percent 26 2" xfId="1397" xr:uid="{A7C0C760-2365-41F5-8256-33BF47B9BD71}"/>
    <cellStyle name="Percent 27" xfId="644" xr:uid="{00000000-0005-0000-0000-000083020000}"/>
    <cellStyle name="Percent 27 2" xfId="645" xr:uid="{00000000-0005-0000-0000-000084020000}"/>
    <cellStyle name="Percent 27 2 2" xfId="1399" xr:uid="{346CB69C-475D-452B-85ED-DDD28637616D}"/>
    <cellStyle name="Percent 27 3" xfId="1398" xr:uid="{62D59B34-C6A3-4F56-B491-CE5180A6977E}"/>
    <cellStyle name="Percent 28" xfId="646" xr:uid="{00000000-0005-0000-0000-000085020000}"/>
    <cellStyle name="Percent 28 2" xfId="647" xr:uid="{00000000-0005-0000-0000-000086020000}"/>
    <cellStyle name="Percent 28 2 2" xfId="1400" xr:uid="{E5BD8F2E-00F2-431A-A203-7167DF6286CE}"/>
    <cellStyle name="Percent 28 3" xfId="648" xr:uid="{00000000-0005-0000-0000-000087020000}"/>
    <cellStyle name="Percent 28 4" xfId="649" xr:uid="{00000000-0005-0000-0000-000088020000}"/>
    <cellStyle name="Percent 28 4 2" xfId="1401" xr:uid="{C82407A7-2C2D-4E9E-8856-D483AF9C3E27}"/>
    <cellStyle name="Percent 29" xfId="650" xr:uid="{00000000-0005-0000-0000-000089020000}"/>
    <cellStyle name="Percent 29 2" xfId="651" xr:uid="{00000000-0005-0000-0000-00008A020000}"/>
    <cellStyle name="Percent 29 2 2" xfId="1403" xr:uid="{982028B7-4734-4D28-9B13-41015F6D4F0B}"/>
    <cellStyle name="Percent 29 3" xfId="1402" xr:uid="{BB2DC5FB-FF2A-486F-B1EE-71323B92B261}"/>
    <cellStyle name="Percent 3" xfId="652" xr:uid="{00000000-0005-0000-0000-00008B020000}"/>
    <cellStyle name="Percent 3 2" xfId="653" xr:uid="{00000000-0005-0000-0000-00008C020000}"/>
    <cellStyle name="Percent 3 2 2" xfId="654" xr:uid="{00000000-0005-0000-0000-00008D020000}"/>
    <cellStyle name="Percent 3 2 2 2" xfId="1405" xr:uid="{C7569A0C-1610-4A87-9C8B-F5896862E716}"/>
    <cellStyle name="Percent 3 2 3" xfId="655" xr:uid="{00000000-0005-0000-0000-00008E020000}"/>
    <cellStyle name="Percent 3 2 3 2" xfId="656" xr:uid="{00000000-0005-0000-0000-00008F020000}"/>
    <cellStyle name="Percent 3 2 3 2 2" xfId="1407" xr:uid="{49BDDF62-C8F6-4302-A892-E420F047BA46}"/>
    <cellStyle name="Percent 3 2 3 3" xfId="657" xr:uid="{00000000-0005-0000-0000-000090020000}"/>
    <cellStyle name="Percent 3 2 3 3 2" xfId="1408" xr:uid="{78BB8AAE-4195-40F7-8F27-AC4101021A8A}"/>
    <cellStyle name="Percent 3 2 3 4" xfId="658" xr:uid="{00000000-0005-0000-0000-000091020000}"/>
    <cellStyle name="Percent 3 2 3 4 2" xfId="1409" xr:uid="{E92726BA-D6CB-45FD-9798-406E93263493}"/>
    <cellStyle name="Percent 3 2 3 5" xfId="1406" xr:uid="{5F7C82E3-7B4B-4C13-9A0D-91EFD668E459}"/>
    <cellStyle name="Percent 3 2 4" xfId="659" xr:uid="{00000000-0005-0000-0000-000092020000}"/>
    <cellStyle name="Percent 3 2 4 2" xfId="660" xr:uid="{00000000-0005-0000-0000-000093020000}"/>
    <cellStyle name="Percent 3 2 4 2 2" xfId="661" xr:uid="{00000000-0005-0000-0000-000094020000}"/>
    <cellStyle name="Percent 3 2 4 2 2 2" xfId="1412" xr:uid="{8D409EC6-D516-42B5-8BCF-E3728BF5E263}"/>
    <cellStyle name="Percent 3 2 4 2 3" xfId="662" xr:uid="{00000000-0005-0000-0000-000095020000}"/>
    <cellStyle name="Percent 3 2 4 2 3 2" xfId="663" xr:uid="{00000000-0005-0000-0000-000096020000}"/>
    <cellStyle name="Percent 3 2 4 2 3 2 2" xfId="1414" xr:uid="{13909082-5FE2-4F25-A528-82A0BC1F1D38}"/>
    <cellStyle name="Percent 3 2 4 2 3 3" xfId="1413" xr:uid="{620575B8-4411-4113-BACE-8E1AF0EC0181}"/>
    <cellStyle name="Percent 3 2 4 2 4" xfId="1411" xr:uid="{7ECE2AD1-FF3E-4324-8DB2-33D88DD13C1F}"/>
    <cellStyle name="Percent 3 2 4 3" xfId="664" xr:uid="{00000000-0005-0000-0000-000097020000}"/>
    <cellStyle name="Percent 3 2 4 3 2" xfId="1415" xr:uid="{F4D76445-6C85-46C5-9BE5-F04FA162B5C8}"/>
    <cellStyle name="Percent 3 2 4 4" xfId="1410" xr:uid="{C744FA50-9890-402A-8FE7-81FE287AD26A}"/>
    <cellStyle name="Percent 3 2 5" xfId="665" xr:uid="{00000000-0005-0000-0000-000098020000}"/>
    <cellStyle name="Percent 3 2 5 2" xfId="666" xr:uid="{00000000-0005-0000-0000-000099020000}"/>
    <cellStyle name="Percent 3 2 5 2 2" xfId="1417" xr:uid="{0818B4EB-2803-4692-A1AB-45A8C89FCC8F}"/>
    <cellStyle name="Percent 3 2 5 3" xfId="667" xr:uid="{00000000-0005-0000-0000-00009A020000}"/>
    <cellStyle name="Percent 3 2 5 3 2" xfId="668" xr:uid="{00000000-0005-0000-0000-00009B020000}"/>
    <cellStyle name="Percent 3 2 5 3 2 2" xfId="1419" xr:uid="{504B4BAC-8F28-4120-9D6A-945313C80A18}"/>
    <cellStyle name="Percent 3 2 5 3 3" xfId="1418" xr:uid="{28CAE529-C79C-4D86-B839-14C90B148134}"/>
    <cellStyle name="Percent 3 2 5 4" xfId="1416" xr:uid="{682877A9-F6BB-4B93-BAA1-64B3259CAD22}"/>
    <cellStyle name="Percent 3 2 6" xfId="669" xr:uid="{00000000-0005-0000-0000-00009C020000}"/>
    <cellStyle name="Percent 3 2 6 2" xfId="1420" xr:uid="{67DF25A5-E840-4F5B-A36F-9467F5BE815C}"/>
    <cellStyle name="Percent 3 2 7" xfId="670" xr:uid="{00000000-0005-0000-0000-00009D020000}"/>
    <cellStyle name="Percent 3 2 7 2" xfId="671" xr:uid="{00000000-0005-0000-0000-00009E020000}"/>
    <cellStyle name="Percent 3 2 7 2 2" xfId="1422" xr:uid="{552B6DEA-270B-48BE-8ED8-435E6B176BBB}"/>
    <cellStyle name="Percent 3 2 7 3" xfId="1421" xr:uid="{EC1B3E67-9D08-4A6C-B549-07F447F432A0}"/>
    <cellStyle name="Percent 3 2 8" xfId="1404" xr:uid="{AFA44695-DF8D-414A-B1A0-14290EE03660}"/>
    <cellStyle name="Percent 3 3" xfId="672" xr:uid="{00000000-0005-0000-0000-00009F020000}"/>
    <cellStyle name="Percent 3 3 2" xfId="1423" xr:uid="{C5B603DF-3FB2-4488-ACCD-B53FA8C0A299}"/>
    <cellStyle name="Percent 3 4" xfId="673" xr:uid="{00000000-0005-0000-0000-0000A0020000}"/>
    <cellStyle name="Percent 3 4 2" xfId="1424" xr:uid="{BEED300C-4093-4A21-950D-75A4DD78A539}"/>
    <cellStyle name="Percent 3 5" xfId="674" xr:uid="{00000000-0005-0000-0000-0000A1020000}"/>
    <cellStyle name="Percent 3 5 2" xfId="675" xr:uid="{00000000-0005-0000-0000-0000A2020000}"/>
    <cellStyle name="Percent 3 5 2 2" xfId="1426" xr:uid="{9575F417-79E2-4A53-A59A-0CC8273687A1}"/>
    <cellStyle name="Percent 3 5 3" xfId="676" xr:uid="{00000000-0005-0000-0000-0000A3020000}"/>
    <cellStyle name="Percent 3 5 3 2" xfId="1427" xr:uid="{6C9BE926-55BB-4795-9ADC-31E143A2A88B}"/>
    <cellStyle name="Percent 3 5 4" xfId="677" xr:uid="{00000000-0005-0000-0000-0000A4020000}"/>
    <cellStyle name="Percent 3 5 4 2" xfId="1428" xr:uid="{63CF04A7-50E4-4D85-A0F4-9CA4FBE86F02}"/>
    <cellStyle name="Percent 3 5 5" xfId="1425" xr:uid="{C0E7B981-55E8-4AB4-83EF-9CBB92B5E604}"/>
    <cellStyle name="Percent 3 6" xfId="678" xr:uid="{00000000-0005-0000-0000-0000A5020000}"/>
    <cellStyle name="Percent 3 6 2" xfId="679" xr:uid="{00000000-0005-0000-0000-0000A6020000}"/>
    <cellStyle name="Percent 3 7" xfId="680" xr:uid="{00000000-0005-0000-0000-0000A7020000}"/>
    <cellStyle name="Percent 3 8" xfId="681" xr:uid="{00000000-0005-0000-0000-0000A8020000}"/>
    <cellStyle name="Percent 3 9" xfId="682" xr:uid="{00000000-0005-0000-0000-0000A9020000}"/>
    <cellStyle name="Percent 30" xfId="683" xr:uid="{00000000-0005-0000-0000-0000AA020000}"/>
    <cellStyle name="Percent 30 2" xfId="1429" xr:uid="{23CB71B1-1716-47D0-8F19-D4A55017A0B5}"/>
    <cellStyle name="Percent 31" xfId="514" xr:uid="{00000000-0005-0000-0000-0000AB020000}"/>
    <cellStyle name="Percent 4" xfId="684" xr:uid="{00000000-0005-0000-0000-0000AC020000}"/>
    <cellStyle name="Percent 4 2" xfId="685" xr:uid="{00000000-0005-0000-0000-0000AD020000}"/>
    <cellStyle name="Percent 4 2 2" xfId="1431" xr:uid="{1571B13B-D319-402E-AC3C-63DE29E45A60}"/>
    <cellStyle name="Percent 4 3" xfId="686" xr:uid="{00000000-0005-0000-0000-0000AE020000}"/>
    <cellStyle name="Percent 4 3 2" xfId="687" xr:uid="{00000000-0005-0000-0000-0000AF020000}"/>
    <cellStyle name="Percent 4 3 2 2" xfId="1433" xr:uid="{2704A762-B946-4610-BBBB-00472B63282D}"/>
    <cellStyle name="Percent 4 3 3" xfId="688" xr:uid="{00000000-0005-0000-0000-0000B0020000}"/>
    <cellStyle name="Percent 4 3 3 2" xfId="1434" xr:uid="{594FD35E-62C0-46C2-8C5D-CEF48E631020}"/>
    <cellStyle name="Percent 4 3 4" xfId="689" xr:uid="{00000000-0005-0000-0000-0000B1020000}"/>
    <cellStyle name="Percent 4 3 4 2" xfId="1435" xr:uid="{A534DCF5-01C7-4E74-A6A0-8E290FA214BC}"/>
    <cellStyle name="Percent 4 3 5" xfId="1432" xr:uid="{892BBC51-27C7-4F24-B921-D19865AE5EA2}"/>
    <cellStyle name="Percent 4 4" xfId="690" xr:uid="{00000000-0005-0000-0000-0000B2020000}"/>
    <cellStyle name="Percent 4 4 2" xfId="691" xr:uid="{00000000-0005-0000-0000-0000B3020000}"/>
    <cellStyle name="Percent 4 4 2 2" xfId="692" xr:uid="{00000000-0005-0000-0000-0000B4020000}"/>
    <cellStyle name="Percent 4 4 2 2 2" xfId="1438" xr:uid="{7F3F9AA0-84D8-4D3D-9B7A-B46F6B6A906E}"/>
    <cellStyle name="Percent 4 4 2 3" xfId="693" xr:uid="{00000000-0005-0000-0000-0000B5020000}"/>
    <cellStyle name="Percent 4 4 2 3 2" xfId="694" xr:uid="{00000000-0005-0000-0000-0000B6020000}"/>
    <cellStyle name="Percent 4 4 2 3 2 2" xfId="1440" xr:uid="{58BD2794-6459-4ACA-AC0F-AE1E38CBD2CC}"/>
    <cellStyle name="Percent 4 4 2 3 3" xfId="1439" xr:uid="{AA1101E9-D90B-45FA-BA7C-BB3C2EC99599}"/>
    <cellStyle name="Percent 4 4 2 4" xfId="1437" xr:uid="{2C025113-AD9D-4C61-BA0E-A060493DA44C}"/>
    <cellStyle name="Percent 4 4 3" xfId="695" xr:uid="{00000000-0005-0000-0000-0000B7020000}"/>
    <cellStyle name="Percent 4 4 3 2" xfId="1441" xr:uid="{6FFB7281-ABCA-4CFB-9910-9445FA6ABF9C}"/>
    <cellStyle name="Percent 4 4 4" xfId="1436" xr:uid="{190ACA30-52CE-4C45-8416-10F6C012EB12}"/>
    <cellStyle name="Percent 4 5" xfId="696" xr:uid="{00000000-0005-0000-0000-0000B8020000}"/>
    <cellStyle name="Percent 4 5 2" xfId="697" xr:uid="{00000000-0005-0000-0000-0000B9020000}"/>
    <cellStyle name="Percent 4 5 2 2" xfId="1443" xr:uid="{DB5E37FA-2537-4051-9C39-A89123537548}"/>
    <cellStyle name="Percent 4 5 3" xfId="698" xr:uid="{00000000-0005-0000-0000-0000BA020000}"/>
    <cellStyle name="Percent 4 5 3 2" xfId="699" xr:uid="{00000000-0005-0000-0000-0000BB020000}"/>
    <cellStyle name="Percent 4 5 3 2 2" xfId="1445" xr:uid="{8444B9BF-7354-4F1A-889E-F443CD14E251}"/>
    <cellStyle name="Percent 4 5 3 3" xfId="1444" xr:uid="{874B670F-674A-4704-B152-51E746471751}"/>
    <cellStyle name="Percent 4 5 4" xfId="1442" xr:uid="{F2FA9805-2785-4DDE-9340-672FE6D3E29D}"/>
    <cellStyle name="Percent 4 6" xfId="700" xr:uid="{00000000-0005-0000-0000-0000BC020000}"/>
    <cellStyle name="Percent 4 6 2" xfId="1446" xr:uid="{08E4412B-46A6-4D4A-858B-6AFB62692E13}"/>
    <cellStyle name="Percent 4 7" xfId="701" xr:uid="{00000000-0005-0000-0000-0000BD020000}"/>
    <cellStyle name="Percent 4 7 2" xfId="702" xr:uid="{00000000-0005-0000-0000-0000BE020000}"/>
    <cellStyle name="Percent 4 7 2 2" xfId="1448" xr:uid="{A83EBC56-9E35-43B0-97D7-72824FB619B2}"/>
    <cellStyle name="Percent 4 7 3" xfId="1447" xr:uid="{B701A0C0-32CB-435D-853E-A6A08871794D}"/>
    <cellStyle name="Percent 4 8" xfId="1430" xr:uid="{505D08E6-0DE4-475E-815D-85D37130052D}"/>
    <cellStyle name="Percent 5" xfId="703" xr:uid="{00000000-0005-0000-0000-0000BF020000}"/>
    <cellStyle name="Percent 5 10" xfId="1449" xr:uid="{7F07E4DC-C3DD-4E0F-B408-9C7714C74B7B}"/>
    <cellStyle name="Percent 5 2" xfId="704" xr:uid="{00000000-0005-0000-0000-0000C0020000}"/>
    <cellStyle name="Percent 5 2 2" xfId="1450" xr:uid="{06AF52E5-B983-4E46-B8D6-1A4BF15AC510}"/>
    <cellStyle name="Percent 5 3" xfId="705" xr:uid="{00000000-0005-0000-0000-0000C1020000}"/>
    <cellStyle name="Percent 5 3 2" xfId="706" xr:uid="{00000000-0005-0000-0000-0000C2020000}"/>
    <cellStyle name="Percent 5 3 2 2" xfId="1452" xr:uid="{D108B65A-FFF8-4C88-9E2E-C07C59928B09}"/>
    <cellStyle name="Percent 5 3 3" xfId="707" xr:uid="{00000000-0005-0000-0000-0000C3020000}"/>
    <cellStyle name="Percent 5 3 3 2" xfId="1453" xr:uid="{622B6B79-7D4A-415A-9E4F-214A755F7B39}"/>
    <cellStyle name="Percent 5 3 4" xfId="1451" xr:uid="{AD0E55D4-0818-42AF-BA45-FB6B4B5B9DB5}"/>
    <cellStyle name="Percent 5 4" xfId="708" xr:uid="{00000000-0005-0000-0000-0000C4020000}"/>
    <cellStyle name="Percent 5 4 2" xfId="709" xr:uid="{00000000-0005-0000-0000-0000C5020000}"/>
    <cellStyle name="Percent 5 4 2 2" xfId="1455" xr:uid="{C1096A78-E116-47D6-AAE4-8A63FC58C9FB}"/>
    <cellStyle name="Percent 5 4 3" xfId="710" xr:uid="{00000000-0005-0000-0000-0000C6020000}"/>
    <cellStyle name="Percent 5 4 3 2" xfId="1456" xr:uid="{ADE9E354-4E68-47F4-97C1-847E7CBB272D}"/>
    <cellStyle name="Percent 5 4 4" xfId="711" xr:uid="{00000000-0005-0000-0000-0000C7020000}"/>
    <cellStyle name="Percent 5 4 4 2" xfId="1457" xr:uid="{A43EA54B-59E7-4E76-A262-129C57634B4F}"/>
    <cellStyle name="Percent 5 4 5" xfId="1454" xr:uid="{D8501D77-A9BF-4626-8BCD-A0693D899FD1}"/>
    <cellStyle name="Percent 5 5" xfId="712" xr:uid="{00000000-0005-0000-0000-0000C8020000}"/>
    <cellStyle name="Percent 5 5 2" xfId="713" xr:uid="{00000000-0005-0000-0000-0000C9020000}"/>
    <cellStyle name="Percent 5 5 2 2" xfId="714" xr:uid="{00000000-0005-0000-0000-0000CA020000}"/>
    <cellStyle name="Percent 5 5 2 2 2" xfId="1460" xr:uid="{39415F4C-7969-474A-BF36-3CE74C71FDAB}"/>
    <cellStyle name="Percent 5 5 2 3" xfId="715" xr:uid="{00000000-0005-0000-0000-0000CB020000}"/>
    <cellStyle name="Percent 5 5 2 3 2" xfId="716" xr:uid="{00000000-0005-0000-0000-0000CC020000}"/>
    <cellStyle name="Percent 5 5 2 3 2 2" xfId="1462" xr:uid="{9245ECFE-464B-47F1-A36E-D44AC65E98DB}"/>
    <cellStyle name="Percent 5 5 2 3 3" xfId="1461" xr:uid="{3803B57E-A6EE-4B24-8293-91588A01FFFF}"/>
    <cellStyle name="Percent 5 5 2 4" xfId="1459" xr:uid="{860ED755-1681-42D2-B02B-DA0DFB495803}"/>
    <cellStyle name="Percent 5 5 3" xfId="717" xr:uid="{00000000-0005-0000-0000-0000CD020000}"/>
    <cellStyle name="Percent 5 5 3 2" xfId="1463" xr:uid="{BD718DBD-43DC-4F1A-8EE9-8AE4D77EC915}"/>
    <cellStyle name="Percent 5 5 4" xfId="1458" xr:uid="{EAEB555D-B9EA-488C-844D-49CBBF2ACF08}"/>
    <cellStyle name="Percent 5 6" xfId="718" xr:uid="{00000000-0005-0000-0000-0000CE020000}"/>
    <cellStyle name="Percent 5 6 2" xfId="719" xr:uid="{00000000-0005-0000-0000-0000CF020000}"/>
    <cellStyle name="Percent 5 6 2 2" xfId="1465" xr:uid="{374C05A3-E3A1-4A62-87C9-7129F262E3C1}"/>
    <cellStyle name="Percent 5 6 3" xfId="720" xr:uid="{00000000-0005-0000-0000-0000D0020000}"/>
    <cellStyle name="Percent 5 6 3 2" xfId="721" xr:uid="{00000000-0005-0000-0000-0000D1020000}"/>
    <cellStyle name="Percent 5 6 3 2 2" xfId="1467" xr:uid="{7E660573-2C42-4C9C-B5B0-F9E86B31F1BC}"/>
    <cellStyle name="Percent 5 6 3 3" xfId="1466" xr:uid="{4A82A60C-3A66-42EB-805A-E3206B581945}"/>
    <cellStyle name="Percent 5 6 4" xfId="1464" xr:uid="{07790408-5098-44E3-ABF7-71DC0BCC33FA}"/>
    <cellStyle name="Percent 5 7" xfId="722" xr:uid="{00000000-0005-0000-0000-0000D2020000}"/>
    <cellStyle name="Percent 5 7 2" xfId="1468" xr:uid="{90702C02-7C88-4AAC-9231-A0C1E13DCE21}"/>
    <cellStyle name="Percent 5 8" xfId="723" xr:uid="{00000000-0005-0000-0000-0000D3020000}"/>
    <cellStyle name="Percent 5 8 2" xfId="724" xr:uid="{00000000-0005-0000-0000-0000D4020000}"/>
    <cellStyle name="Percent 5 8 2 2" xfId="1470" xr:uid="{E941C93B-3AC2-4C61-9EAD-846D8F059F30}"/>
    <cellStyle name="Percent 5 8 3" xfId="1469" xr:uid="{A93FC7D8-A3C1-4A3C-92F9-DFA8DCC3A03A}"/>
    <cellStyle name="Percent 5 9" xfId="725" xr:uid="{00000000-0005-0000-0000-0000D5020000}"/>
    <cellStyle name="Percent 5 9 2" xfId="726" xr:uid="{00000000-0005-0000-0000-0000D6020000}"/>
    <cellStyle name="Percent 5 9 2 2" xfId="1472" xr:uid="{181DCA96-26C8-44E5-94C2-1D92AFD3A1EB}"/>
    <cellStyle name="Percent 5 9 3" xfId="727" xr:uid="{00000000-0005-0000-0000-0000D7020000}"/>
    <cellStyle name="Percent 5 9 3 2" xfId="728" xr:uid="{00000000-0005-0000-0000-0000D8020000}"/>
    <cellStyle name="Percent 5 9 3 2 2" xfId="1474" xr:uid="{65D06615-B681-4228-B0E0-68ED89476A4C}"/>
    <cellStyle name="Percent 5 9 3 3" xfId="1473" xr:uid="{0D092BE2-C997-47D9-803C-7A34D1AE255E}"/>
    <cellStyle name="Percent 5 9 4" xfId="1471" xr:uid="{D5DCFDCC-8979-4273-AAB0-61BC68E0240D}"/>
    <cellStyle name="Percent 6" xfId="729" xr:uid="{00000000-0005-0000-0000-0000D9020000}"/>
    <cellStyle name="Percent 6 10" xfId="730" xr:uid="{00000000-0005-0000-0000-0000DA020000}"/>
    <cellStyle name="Percent 6 10 2" xfId="1476" xr:uid="{1CA0428D-1C9A-4BC6-AAEB-9E35C83CF9B6}"/>
    <cellStyle name="Percent 6 11" xfId="731" xr:uid="{00000000-0005-0000-0000-0000DB020000}"/>
    <cellStyle name="Percent 6 11 2" xfId="732" xr:uid="{00000000-0005-0000-0000-0000DC020000}"/>
    <cellStyle name="Percent 6 11 2 2" xfId="733" xr:uid="{00000000-0005-0000-0000-0000DD020000}"/>
    <cellStyle name="Percent 6 11 2 2 2" xfId="1479" xr:uid="{3BD69293-2753-4609-BCC6-95CFB8D0DA56}"/>
    <cellStyle name="Percent 6 11 2 3" xfId="734" xr:uid="{00000000-0005-0000-0000-0000DE020000}"/>
    <cellStyle name="Percent 6 11 2 3 2" xfId="735" xr:uid="{00000000-0005-0000-0000-0000DF020000}"/>
    <cellStyle name="Percent 6 11 2 3 2 2" xfId="1481" xr:uid="{83DF09C7-239F-4C91-800E-E757F8F83607}"/>
    <cellStyle name="Percent 6 11 2 3 3" xfId="1480" xr:uid="{DFBFB731-7F54-43CA-A31B-CE75D20F6BDC}"/>
    <cellStyle name="Percent 6 11 2 4" xfId="1478" xr:uid="{B275F40B-4A50-47DC-AA0C-88E5601E103D}"/>
    <cellStyle name="Percent 6 11 3" xfId="1477" xr:uid="{5BD2E963-6D41-4363-85C6-86DE8CAF5DDD}"/>
    <cellStyle name="Percent 6 12" xfId="736" xr:uid="{00000000-0005-0000-0000-0000E0020000}"/>
    <cellStyle name="Percent 6 12 2" xfId="1482" xr:uid="{DB25C726-AAAD-40B0-B0C6-23E71A6F7BFC}"/>
    <cellStyle name="Percent 6 13" xfId="737" xr:uid="{00000000-0005-0000-0000-0000E1020000}"/>
    <cellStyle name="Percent 6 13 2" xfId="738" xr:uid="{00000000-0005-0000-0000-0000E2020000}"/>
    <cellStyle name="Percent 6 13 2 2" xfId="739" xr:uid="{00000000-0005-0000-0000-0000E3020000}"/>
    <cellStyle name="Percent 6 13 2 2 2" xfId="1485" xr:uid="{B1905975-EDDF-45CA-A96A-E4150C30CD8A}"/>
    <cellStyle name="Percent 6 13 2 3" xfId="740" xr:uid="{00000000-0005-0000-0000-0000E4020000}"/>
    <cellStyle name="Percent 6 13 2 3 2" xfId="741" xr:uid="{00000000-0005-0000-0000-0000E5020000}"/>
    <cellStyle name="Percent 6 13 2 3 2 2" xfId="1487" xr:uid="{26294551-D0E8-4850-AE84-89BFE647570D}"/>
    <cellStyle name="Percent 6 13 2 3 3" xfId="1486" xr:uid="{C1B97CA4-AAEF-403D-927A-0580E8837B13}"/>
    <cellStyle name="Percent 6 13 2 4" xfId="1484" xr:uid="{D7FF04D6-3737-4DDA-BD61-E6A91862344F}"/>
    <cellStyle name="Percent 6 13 3" xfId="1483" xr:uid="{5E9BE4B8-C5C8-4C12-8344-6DFE650DDA41}"/>
    <cellStyle name="Percent 6 14" xfId="742" xr:uid="{00000000-0005-0000-0000-0000E6020000}"/>
    <cellStyle name="Percent 6 14 2" xfId="743" xr:uid="{00000000-0005-0000-0000-0000E7020000}"/>
    <cellStyle name="Percent 6 14 2 2" xfId="1489" xr:uid="{AD65D1AB-3C50-4D7A-9A12-CFAD7B7D3343}"/>
    <cellStyle name="Percent 6 14 3" xfId="1488" xr:uid="{1E937B43-F572-403A-A431-C284BFFE3D18}"/>
    <cellStyle name="Percent 6 15" xfId="744" xr:uid="{00000000-0005-0000-0000-0000E8020000}"/>
    <cellStyle name="Percent 6 15 2" xfId="1490" xr:uid="{5CA499F0-2E5D-4B3F-8768-928EC5B9DFEB}"/>
    <cellStyle name="Percent 6 16" xfId="745" xr:uid="{00000000-0005-0000-0000-0000E9020000}"/>
    <cellStyle name="Percent 6 16 2" xfId="746" xr:uid="{00000000-0005-0000-0000-0000EA020000}"/>
    <cellStyle name="Percent 6 16 2 2" xfId="1492" xr:uid="{70997225-D96B-4BBA-B7B5-E6573085700F}"/>
    <cellStyle name="Percent 6 16 3" xfId="1491" xr:uid="{45FF96DC-14CE-44E5-A532-59E5F54E81BF}"/>
    <cellStyle name="Percent 6 17" xfId="1475" xr:uid="{1BAF5957-C01B-4690-A2AE-83CDCDEF2A4E}"/>
    <cellStyle name="Percent 6 2" xfId="747" xr:uid="{00000000-0005-0000-0000-0000EB020000}"/>
    <cellStyle name="Percent 6 2 2" xfId="1493" xr:uid="{BED7E417-A6E2-41A3-B10E-ACAA45E82701}"/>
    <cellStyle name="Percent 6 3" xfId="748" xr:uid="{00000000-0005-0000-0000-0000EC020000}"/>
    <cellStyle name="Percent 6 3 2" xfId="1494" xr:uid="{2ADA6D41-06A3-412B-B5D4-0F5CA69B90C2}"/>
    <cellStyle name="Percent 6 4" xfId="749" xr:uid="{00000000-0005-0000-0000-0000ED020000}"/>
    <cellStyle name="Percent 6 4 2" xfId="1495" xr:uid="{4E52D06D-B660-42F8-AA54-73D87CAE3867}"/>
    <cellStyle name="Percent 6 5" xfId="750" xr:uid="{00000000-0005-0000-0000-0000EE020000}"/>
    <cellStyle name="Percent 6 5 2" xfId="1496" xr:uid="{735772C8-359A-49D0-AF15-75BE6B67BBBD}"/>
    <cellStyle name="Percent 6 6" xfId="751" xr:uid="{00000000-0005-0000-0000-0000EF020000}"/>
    <cellStyle name="Percent 6 6 2" xfId="1497" xr:uid="{B80AA678-93FF-46F9-8161-59FFD5645F33}"/>
    <cellStyle name="Percent 6 7" xfId="752" xr:uid="{00000000-0005-0000-0000-0000F0020000}"/>
    <cellStyle name="Percent 6 7 2" xfId="753" xr:uid="{00000000-0005-0000-0000-0000F1020000}"/>
    <cellStyle name="Percent 6 7 2 2" xfId="754" xr:uid="{00000000-0005-0000-0000-0000F2020000}"/>
    <cellStyle name="Percent 6 7 2 2 2" xfId="1500" xr:uid="{EDA571D6-01C0-4D66-B5DD-64C1BA5F6E3F}"/>
    <cellStyle name="Percent 6 7 2 3" xfId="755" xr:uid="{00000000-0005-0000-0000-0000F3020000}"/>
    <cellStyle name="Percent 6 7 2 3 2" xfId="1501" xr:uid="{1BA44A7B-CCD3-4904-995B-FF8280BC8131}"/>
    <cellStyle name="Percent 6 7 2 4" xfId="1499" xr:uid="{AE291C46-C991-472C-9707-BEF0777052CA}"/>
    <cellStyle name="Percent 6 7 3" xfId="1498" xr:uid="{047616F8-0D85-4F79-87ED-CE7FD75B9F23}"/>
    <cellStyle name="Percent 6 8" xfId="756" xr:uid="{00000000-0005-0000-0000-0000F4020000}"/>
    <cellStyle name="Percent 6 8 2" xfId="1502" xr:uid="{E5918ADD-E670-4EAB-B164-015CDA866FE9}"/>
    <cellStyle name="Percent 6 9" xfId="757" xr:uid="{00000000-0005-0000-0000-0000F5020000}"/>
    <cellStyle name="Percent 6 9 2" xfId="1503" xr:uid="{158F6858-EA0D-4222-A115-6E31072A34BC}"/>
    <cellStyle name="Percent 7" xfId="758" xr:uid="{00000000-0005-0000-0000-0000F6020000}"/>
    <cellStyle name="Percent 7 10" xfId="759" xr:uid="{00000000-0005-0000-0000-0000F7020000}"/>
    <cellStyle name="Percent 7 10 2" xfId="1505" xr:uid="{6A36E723-E799-4B8D-BA43-026383A5592A}"/>
    <cellStyle name="Percent 7 11" xfId="760" xr:uid="{00000000-0005-0000-0000-0000F8020000}"/>
    <cellStyle name="Percent 7 11 2" xfId="761" xr:uid="{00000000-0005-0000-0000-0000F9020000}"/>
    <cellStyle name="Percent 7 11 2 2" xfId="762" xr:uid="{00000000-0005-0000-0000-0000FA020000}"/>
    <cellStyle name="Percent 7 11 2 2 2" xfId="1508" xr:uid="{B36A8AC7-3995-4133-A32C-C6838E39DD91}"/>
    <cellStyle name="Percent 7 11 2 3" xfId="763" xr:uid="{00000000-0005-0000-0000-0000FB020000}"/>
    <cellStyle name="Percent 7 11 2 3 2" xfId="764" xr:uid="{00000000-0005-0000-0000-0000FC020000}"/>
    <cellStyle name="Percent 7 11 2 3 2 2" xfId="1510" xr:uid="{B308370E-8103-4D70-912B-E4FCE1FAFEF5}"/>
    <cellStyle name="Percent 7 11 2 3 3" xfId="1509" xr:uid="{21780E8D-D031-4DE7-92AA-639AB910861E}"/>
    <cellStyle name="Percent 7 11 2 4" xfId="1507" xr:uid="{216FA640-048C-4E00-B590-C710D674D6D1}"/>
    <cellStyle name="Percent 7 11 3" xfId="1506" xr:uid="{DAFF35E3-7FF4-488F-9523-B2E0182C0FD1}"/>
    <cellStyle name="Percent 7 12" xfId="765" xr:uid="{00000000-0005-0000-0000-0000FD020000}"/>
    <cellStyle name="Percent 7 12 2" xfId="766" xr:uid="{00000000-0005-0000-0000-0000FE020000}"/>
    <cellStyle name="Percent 7 12 2 2" xfId="1512" xr:uid="{B739F2FC-B43D-4C35-B4C6-CF52AA4ED231}"/>
    <cellStyle name="Percent 7 12 3" xfId="1511" xr:uid="{892DAA32-9488-435A-B1B6-01E5D861F1BB}"/>
    <cellStyle name="Percent 7 13" xfId="767" xr:uid="{00000000-0005-0000-0000-0000FF020000}"/>
    <cellStyle name="Percent 7 13 2" xfId="1513" xr:uid="{0A849B38-9096-49D3-A249-376C66ED5A92}"/>
    <cellStyle name="Percent 7 14" xfId="768" xr:uid="{00000000-0005-0000-0000-000000030000}"/>
    <cellStyle name="Percent 7 14 2" xfId="769" xr:uid="{00000000-0005-0000-0000-000001030000}"/>
    <cellStyle name="Percent 7 14 2 2" xfId="1515" xr:uid="{BD96E759-D136-417C-93C2-75FF87129BC7}"/>
    <cellStyle name="Percent 7 14 3" xfId="1514" xr:uid="{3BB770D8-DF35-4E95-8689-7B9994709EEC}"/>
    <cellStyle name="Percent 7 15" xfId="1504" xr:uid="{5583D6FF-BD4F-4D97-8BE3-A345966A28CC}"/>
    <cellStyle name="Percent 7 2" xfId="770" xr:uid="{00000000-0005-0000-0000-000002030000}"/>
    <cellStyle name="Percent 7 2 2" xfId="1516" xr:uid="{A9C36275-2847-4F6F-9D32-8EB41AE909E3}"/>
    <cellStyle name="Percent 7 3" xfId="771" xr:uid="{00000000-0005-0000-0000-000003030000}"/>
    <cellStyle name="Percent 7 3 2" xfId="1517" xr:uid="{B542DC24-2F02-4A4C-A2E9-3629066EDE9A}"/>
    <cellStyle name="Percent 7 4" xfId="772" xr:uid="{00000000-0005-0000-0000-000004030000}"/>
    <cellStyle name="Percent 7 4 2" xfId="1518" xr:uid="{60089800-0B70-4182-AA71-4D099A5D52E5}"/>
    <cellStyle name="Percent 7 5" xfId="773" xr:uid="{00000000-0005-0000-0000-000005030000}"/>
    <cellStyle name="Percent 7 5 2" xfId="774" xr:uid="{00000000-0005-0000-0000-000006030000}"/>
    <cellStyle name="Percent 7 5 2 2" xfId="775" xr:uid="{00000000-0005-0000-0000-000007030000}"/>
    <cellStyle name="Percent 7 5 2 2 2" xfId="1521" xr:uid="{C608149E-3112-47AB-917B-0F0AA303CD6F}"/>
    <cellStyle name="Percent 7 5 2 3" xfId="776" xr:uid="{00000000-0005-0000-0000-000008030000}"/>
    <cellStyle name="Percent 7 5 2 3 2" xfId="1522" xr:uid="{1E27FD87-4EFF-498E-B13E-341EFF4976DC}"/>
    <cellStyle name="Percent 7 5 2 4" xfId="777" xr:uid="{00000000-0005-0000-0000-000009030000}"/>
    <cellStyle name="Percent 7 5 2 4 2" xfId="1523" xr:uid="{73CA3B7F-567A-43ED-867A-C8F841C9017A}"/>
    <cellStyle name="Percent 7 5 2 5" xfId="1520" xr:uid="{0D508490-5E61-4968-972D-37CC6EBE4304}"/>
    <cellStyle name="Percent 7 5 3" xfId="1519" xr:uid="{224BFC1E-DF4F-484F-9E8E-0C6231679BC5}"/>
    <cellStyle name="Percent 7 6" xfId="778" xr:uid="{00000000-0005-0000-0000-00000A030000}"/>
    <cellStyle name="Percent 7 6 2" xfId="1524" xr:uid="{F444C508-CDA9-4660-BD72-2259FBFC5EAF}"/>
    <cellStyle name="Percent 7 7" xfId="779" xr:uid="{00000000-0005-0000-0000-00000B030000}"/>
    <cellStyle name="Percent 7 7 2" xfId="1525" xr:uid="{0B4F090C-6D3E-4A52-8D28-BBF3618B5980}"/>
    <cellStyle name="Percent 7 8" xfId="780" xr:uid="{00000000-0005-0000-0000-00000C030000}"/>
    <cellStyle name="Percent 7 8 2" xfId="1526" xr:uid="{319B8D4B-989A-4FC9-9A2A-D0578E66A1EC}"/>
    <cellStyle name="Percent 7 9" xfId="781" xr:uid="{00000000-0005-0000-0000-00000D030000}"/>
    <cellStyle name="Percent 7 9 2" xfId="782" xr:uid="{00000000-0005-0000-0000-00000E030000}"/>
    <cellStyle name="Percent 7 9 2 2" xfId="783" xr:uid="{00000000-0005-0000-0000-00000F030000}"/>
    <cellStyle name="Percent 7 9 2 2 2" xfId="1529" xr:uid="{A87CB34B-C60D-44C2-B844-80E365F66E8B}"/>
    <cellStyle name="Percent 7 9 2 3" xfId="784" xr:uid="{00000000-0005-0000-0000-000010030000}"/>
    <cellStyle name="Percent 7 9 2 3 2" xfId="785" xr:uid="{00000000-0005-0000-0000-000011030000}"/>
    <cellStyle name="Percent 7 9 2 3 2 2" xfId="1531" xr:uid="{58CB8A93-69D1-4CAA-8518-5A709A03564C}"/>
    <cellStyle name="Percent 7 9 2 3 3" xfId="1530" xr:uid="{6B7CAA5C-B0E2-4E01-AC29-DFE02D7B0DBA}"/>
    <cellStyle name="Percent 7 9 2 4" xfId="1528" xr:uid="{8225F1E5-4127-4F6C-8737-3255821B67FF}"/>
    <cellStyle name="Percent 7 9 3" xfId="1527" xr:uid="{18E8637B-FB7B-44F1-9375-0C1C6035A55A}"/>
    <cellStyle name="Percent 8" xfId="786" xr:uid="{00000000-0005-0000-0000-000012030000}"/>
    <cellStyle name="Percent 8 2" xfId="787" xr:uid="{00000000-0005-0000-0000-000013030000}"/>
    <cellStyle name="Percent 8 2 2" xfId="1533" xr:uid="{31E19C9E-42F8-4D31-860B-1DC44C1048B2}"/>
    <cellStyle name="Percent 8 3" xfId="788" xr:uid="{00000000-0005-0000-0000-000014030000}"/>
    <cellStyle name="Percent 8 3 2" xfId="1534" xr:uid="{97468B12-80BD-4437-B3FE-917E18D42675}"/>
    <cellStyle name="Percent 8 4" xfId="789" xr:uid="{00000000-0005-0000-0000-000015030000}"/>
    <cellStyle name="Percent 8 4 2" xfId="1535" xr:uid="{1C4F9B76-E40E-4FFE-901A-E69E4FBDFECD}"/>
    <cellStyle name="Percent 8 5" xfId="790" xr:uid="{00000000-0005-0000-0000-000016030000}"/>
    <cellStyle name="Percent 8 5 2" xfId="1536" xr:uid="{CB53726A-23D5-4EBF-A6CC-3859895F9BE8}"/>
    <cellStyle name="Percent 8 6" xfId="1532" xr:uid="{92F4B9AE-FBA5-44E7-9B37-BABCE5C3B47B}"/>
    <cellStyle name="Percent 9" xfId="791" xr:uid="{00000000-0005-0000-0000-000017030000}"/>
    <cellStyle name="Percent 9 2" xfId="792" xr:uid="{00000000-0005-0000-0000-000018030000}"/>
    <cellStyle name="Percent 9 2 2" xfId="1538" xr:uid="{E6D397D2-66C4-4005-8C7B-C6AC4C2EC4E2}"/>
    <cellStyle name="Percent 9 3" xfId="793" xr:uid="{00000000-0005-0000-0000-000019030000}"/>
    <cellStyle name="Percent 9 3 2" xfId="1539" xr:uid="{B1162A81-9170-4286-A881-BF97B0A8D1C4}"/>
    <cellStyle name="Percent 9 4" xfId="794" xr:uid="{00000000-0005-0000-0000-00001A030000}"/>
    <cellStyle name="Percent 9 4 2" xfId="1540" xr:uid="{D18153D3-0F29-4FAE-82B1-B418C2575246}"/>
    <cellStyle name="Percent 9 5" xfId="795" xr:uid="{00000000-0005-0000-0000-00001B030000}"/>
    <cellStyle name="Percent 9 5 2" xfId="1541" xr:uid="{E98EED21-87A2-4ECB-8B05-A5938D339159}"/>
    <cellStyle name="Percent 9 6" xfId="1537" xr:uid="{F1B5ABA3-AFB0-4B4C-85EF-1A4DFA36983F}"/>
    <cellStyle name="PSChar" xfId="796" xr:uid="{00000000-0005-0000-0000-00001C030000}"/>
    <cellStyle name="PSChar 10" xfId="797" xr:uid="{00000000-0005-0000-0000-00001D030000}"/>
    <cellStyle name="PSChar 10 2" xfId="798" xr:uid="{00000000-0005-0000-0000-00001E030000}"/>
    <cellStyle name="PSChar 10 2 2" xfId="799" xr:uid="{00000000-0005-0000-0000-00001F030000}"/>
    <cellStyle name="PSChar 10 3" xfId="800" xr:uid="{00000000-0005-0000-0000-000020030000}"/>
    <cellStyle name="PSChar 11" xfId="1542" xr:uid="{8BD60784-9881-4F7D-928B-6E0724A0A443}"/>
    <cellStyle name="PSChar 2" xfId="801" xr:uid="{00000000-0005-0000-0000-000021030000}"/>
    <cellStyle name="PSChar 2 2" xfId="802" xr:uid="{00000000-0005-0000-0000-000022030000}"/>
    <cellStyle name="PSChar 2 2 2" xfId="803" xr:uid="{00000000-0005-0000-0000-000023030000}"/>
    <cellStyle name="PSChar 3" xfId="804" xr:uid="{00000000-0005-0000-0000-000024030000}"/>
    <cellStyle name="PSChar 3 2" xfId="805" xr:uid="{00000000-0005-0000-0000-000025030000}"/>
    <cellStyle name="PSChar 4" xfId="806" xr:uid="{00000000-0005-0000-0000-000026030000}"/>
    <cellStyle name="PSChar 4 2" xfId="807" xr:uid="{00000000-0005-0000-0000-000027030000}"/>
    <cellStyle name="PSChar 5" xfId="808" xr:uid="{00000000-0005-0000-0000-000028030000}"/>
    <cellStyle name="PSChar 5 2" xfId="809" xr:uid="{00000000-0005-0000-0000-000029030000}"/>
    <cellStyle name="PSChar 5 3" xfId="810" xr:uid="{00000000-0005-0000-0000-00002A030000}"/>
    <cellStyle name="PSChar 5 3 2" xfId="811" xr:uid="{00000000-0005-0000-0000-00002B030000}"/>
    <cellStyle name="PSChar 6" xfId="812" xr:uid="{00000000-0005-0000-0000-00002C030000}"/>
    <cellStyle name="PSChar 6 2" xfId="813" xr:uid="{00000000-0005-0000-0000-00002D030000}"/>
    <cellStyle name="PSChar 7" xfId="814" xr:uid="{00000000-0005-0000-0000-00002E030000}"/>
    <cellStyle name="PSChar 8" xfId="815" xr:uid="{00000000-0005-0000-0000-00002F030000}"/>
    <cellStyle name="PSChar 8 2" xfId="816" xr:uid="{00000000-0005-0000-0000-000030030000}"/>
    <cellStyle name="PSChar 9" xfId="817" xr:uid="{00000000-0005-0000-0000-000031030000}"/>
    <cellStyle name="PSChar 9 2" xfId="818" xr:uid="{00000000-0005-0000-0000-000032030000}"/>
    <cellStyle name="PSDate" xfId="819" xr:uid="{00000000-0005-0000-0000-000033030000}"/>
    <cellStyle name="PSDate 10" xfId="1543" xr:uid="{B57B8F15-AA96-4DDC-B515-595FAF036345}"/>
    <cellStyle name="PSDate 2" xfId="820" xr:uid="{00000000-0005-0000-0000-000034030000}"/>
    <cellStyle name="PSDate 2 2" xfId="821" xr:uid="{00000000-0005-0000-0000-000035030000}"/>
    <cellStyle name="PSDate 2 2 2" xfId="822" xr:uid="{00000000-0005-0000-0000-000036030000}"/>
    <cellStyle name="PSDate 3" xfId="823" xr:uid="{00000000-0005-0000-0000-000037030000}"/>
    <cellStyle name="PSDate 3 2" xfId="824" xr:uid="{00000000-0005-0000-0000-000038030000}"/>
    <cellStyle name="PSDate 4" xfId="825" xr:uid="{00000000-0005-0000-0000-000039030000}"/>
    <cellStyle name="PSDate 4 2" xfId="826" xr:uid="{00000000-0005-0000-0000-00003A030000}"/>
    <cellStyle name="PSDate 5" xfId="827" xr:uid="{00000000-0005-0000-0000-00003B030000}"/>
    <cellStyle name="PSDate 5 2" xfId="828" xr:uid="{00000000-0005-0000-0000-00003C030000}"/>
    <cellStyle name="PSDate 5 3" xfId="829" xr:uid="{00000000-0005-0000-0000-00003D030000}"/>
    <cellStyle name="PSDate 5 3 2" xfId="830" xr:uid="{00000000-0005-0000-0000-00003E030000}"/>
    <cellStyle name="PSDate 6" xfId="831" xr:uid="{00000000-0005-0000-0000-00003F030000}"/>
    <cellStyle name="PSDate 6 2" xfId="832" xr:uid="{00000000-0005-0000-0000-000040030000}"/>
    <cellStyle name="PSDate 7" xfId="833" xr:uid="{00000000-0005-0000-0000-000041030000}"/>
    <cellStyle name="PSDate 8" xfId="834" xr:uid="{00000000-0005-0000-0000-000042030000}"/>
    <cellStyle name="PSDate 8 2" xfId="835" xr:uid="{00000000-0005-0000-0000-000043030000}"/>
    <cellStyle name="PSDate 9" xfId="836" xr:uid="{00000000-0005-0000-0000-000044030000}"/>
    <cellStyle name="PSDate 9 2" xfId="837" xr:uid="{00000000-0005-0000-0000-000045030000}"/>
    <cellStyle name="PSDate 9 2 2" xfId="838" xr:uid="{00000000-0005-0000-0000-000046030000}"/>
    <cellStyle name="PSDate 9 3" xfId="839" xr:uid="{00000000-0005-0000-0000-000047030000}"/>
    <cellStyle name="PSDec" xfId="840" xr:uid="{00000000-0005-0000-0000-000048030000}"/>
    <cellStyle name="PSDec 10" xfId="841" xr:uid="{00000000-0005-0000-0000-000049030000}"/>
    <cellStyle name="PSDec 10 2" xfId="842" xr:uid="{00000000-0005-0000-0000-00004A030000}"/>
    <cellStyle name="PSDec 10 2 2" xfId="843" xr:uid="{00000000-0005-0000-0000-00004B030000}"/>
    <cellStyle name="PSDec 10 3" xfId="844" xr:uid="{00000000-0005-0000-0000-00004C030000}"/>
    <cellStyle name="PSDec 11" xfId="1544" xr:uid="{E3D4B932-6977-4888-9952-1B23A005EF39}"/>
    <cellStyle name="PSDec 2" xfId="845" xr:uid="{00000000-0005-0000-0000-00004D030000}"/>
    <cellStyle name="PSDec 2 2" xfId="846" xr:uid="{00000000-0005-0000-0000-00004E030000}"/>
    <cellStyle name="PSDec 2 2 2" xfId="847" xr:uid="{00000000-0005-0000-0000-00004F030000}"/>
    <cellStyle name="PSDec 3" xfId="848" xr:uid="{00000000-0005-0000-0000-000050030000}"/>
    <cellStyle name="PSDec 3 2" xfId="849" xr:uid="{00000000-0005-0000-0000-000051030000}"/>
    <cellStyle name="PSDec 4" xfId="850" xr:uid="{00000000-0005-0000-0000-000052030000}"/>
    <cellStyle name="PSDec 4 2" xfId="851" xr:uid="{00000000-0005-0000-0000-000053030000}"/>
    <cellStyle name="PSDec 5" xfId="852" xr:uid="{00000000-0005-0000-0000-000054030000}"/>
    <cellStyle name="PSDec 5 2" xfId="853" xr:uid="{00000000-0005-0000-0000-000055030000}"/>
    <cellStyle name="PSDec 5 3" xfId="854" xr:uid="{00000000-0005-0000-0000-000056030000}"/>
    <cellStyle name="PSDec 5 3 2" xfId="855" xr:uid="{00000000-0005-0000-0000-000057030000}"/>
    <cellStyle name="PSDec 6" xfId="856" xr:uid="{00000000-0005-0000-0000-000058030000}"/>
    <cellStyle name="PSDec 6 2" xfId="857" xr:uid="{00000000-0005-0000-0000-000059030000}"/>
    <cellStyle name="PSDec 7" xfId="858" xr:uid="{00000000-0005-0000-0000-00005A030000}"/>
    <cellStyle name="PSDec 8" xfId="859" xr:uid="{00000000-0005-0000-0000-00005B030000}"/>
    <cellStyle name="PSDec 8 2" xfId="860" xr:uid="{00000000-0005-0000-0000-00005C030000}"/>
    <cellStyle name="PSDec 9" xfId="861" xr:uid="{00000000-0005-0000-0000-00005D030000}"/>
    <cellStyle name="PSDec 9 2" xfId="862" xr:uid="{00000000-0005-0000-0000-00005E030000}"/>
    <cellStyle name="PSHeading" xfId="863" xr:uid="{00000000-0005-0000-0000-00005F030000}"/>
    <cellStyle name="PSHeading 2" xfId="864" xr:uid="{00000000-0005-0000-0000-000060030000}"/>
    <cellStyle name="PSHeading 2 2" xfId="865" xr:uid="{00000000-0005-0000-0000-000061030000}"/>
    <cellStyle name="PSHeading 2 2 2" xfId="866" xr:uid="{00000000-0005-0000-0000-000062030000}"/>
    <cellStyle name="PSHeading 2 2 3" xfId="867" xr:uid="{00000000-0005-0000-0000-000063030000}"/>
    <cellStyle name="PSHeading 2 2 3 2" xfId="868" xr:uid="{00000000-0005-0000-0000-000064030000}"/>
    <cellStyle name="PSHeading 3" xfId="869" xr:uid="{00000000-0005-0000-0000-000065030000}"/>
    <cellStyle name="PSHeading 3 2" xfId="870" xr:uid="{00000000-0005-0000-0000-000066030000}"/>
    <cellStyle name="PSHeading 3 3" xfId="871" xr:uid="{00000000-0005-0000-0000-000067030000}"/>
    <cellStyle name="PSHeading 3 3 2" xfId="872" xr:uid="{00000000-0005-0000-0000-000068030000}"/>
    <cellStyle name="PSHeading 4" xfId="873" xr:uid="{00000000-0005-0000-0000-000069030000}"/>
    <cellStyle name="PSHeading 4 2" xfId="874" xr:uid="{00000000-0005-0000-0000-00006A030000}"/>
    <cellStyle name="PSHeading 5" xfId="875" xr:uid="{00000000-0005-0000-0000-00006B030000}"/>
    <cellStyle name="PSHeading 5 2" xfId="876" xr:uid="{00000000-0005-0000-0000-00006C030000}"/>
    <cellStyle name="PSHeading 6" xfId="877" xr:uid="{00000000-0005-0000-0000-00006D030000}"/>
    <cellStyle name="PSHeading 6 2" xfId="878" xr:uid="{00000000-0005-0000-0000-00006E030000}"/>
    <cellStyle name="PSHeading 6 2 2" xfId="879" xr:uid="{00000000-0005-0000-0000-00006F030000}"/>
    <cellStyle name="PSHeading 6 3" xfId="880" xr:uid="{00000000-0005-0000-0000-000070030000}"/>
    <cellStyle name="PSHeading 7" xfId="1545" xr:uid="{8E95CBD8-CDB7-4120-B4E8-03C9FF492A80}"/>
    <cellStyle name="PSInt" xfId="881" xr:uid="{00000000-0005-0000-0000-000071030000}"/>
    <cellStyle name="PSInt 10" xfId="882" xr:uid="{00000000-0005-0000-0000-000072030000}"/>
    <cellStyle name="PSInt 10 2" xfId="883" xr:uid="{00000000-0005-0000-0000-000073030000}"/>
    <cellStyle name="PSInt 10 2 2" xfId="884" xr:uid="{00000000-0005-0000-0000-000074030000}"/>
    <cellStyle name="PSInt 10 3" xfId="885" xr:uid="{00000000-0005-0000-0000-000075030000}"/>
    <cellStyle name="PSInt 11" xfId="1546" xr:uid="{75BBCAA8-69E8-4606-9FD6-957CEAA69BF8}"/>
    <cellStyle name="PSInt 2" xfId="886" xr:uid="{00000000-0005-0000-0000-000076030000}"/>
    <cellStyle name="PSInt 2 2" xfId="887" xr:uid="{00000000-0005-0000-0000-000077030000}"/>
    <cellStyle name="PSInt 2 2 2" xfId="888" xr:uid="{00000000-0005-0000-0000-000078030000}"/>
    <cellStyle name="PSInt 3" xfId="889" xr:uid="{00000000-0005-0000-0000-000079030000}"/>
    <cellStyle name="PSInt 3 2" xfId="890" xr:uid="{00000000-0005-0000-0000-00007A030000}"/>
    <cellStyle name="PSInt 4" xfId="891" xr:uid="{00000000-0005-0000-0000-00007B030000}"/>
    <cellStyle name="PSInt 4 2" xfId="892" xr:uid="{00000000-0005-0000-0000-00007C030000}"/>
    <cellStyle name="PSInt 5" xfId="893" xr:uid="{00000000-0005-0000-0000-00007D030000}"/>
    <cellStyle name="PSInt 5 2" xfId="894" xr:uid="{00000000-0005-0000-0000-00007E030000}"/>
    <cellStyle name="PSInt 5 3" xfId="895" xr:uid="{00000000-0005-0000-0000-00007F030000}"/>
    <cellStyle name="PSInt 5 3 2" xfId="896" xr:uid="{00000000-0005-0000-0000-000080030000}"/>
    <cellStyle name="PSInt 6" xfId="897" xr:uid="{00000000-0005-0000-0000-000081030000}"/>
    <cellStyle name="PSInt 6 2" xfId="898" xr:uid="{00000000-0005-0000-0000-000082030000}"/>
    <cellStyle name="PSInt 7" xfId="899" xr:uid="{00000000-0005-0000-0000-000083030000}"/>
    <cellStyle name="PSInt 8" xfId="900" xr:uid="{00000000-0005-0000-0000-000084030000}"/>
    <cellStyle name="PSInt 8 2" xfId="901" xr:uid="{00000000-0005-0000-0000-000085030000}"/>
    <cellStyle name="PSInt 9" xfId="902" xr:uid="{00000000-0005-0000-0000-000086030000}"/>
    <cellStyle name="PSInt 9 2" xfId="903" xr:uid="{00000000-0005-0000-0000-000087030000}"/>
    <cellStyle name="PSSpacer" xfId="904" xr:uid="{00000000-0005-0000-0000-000088030000}"/>
    <cellStyle name="PSSpacer 10" xfId="1547" xr:uid="{2BD80F5B-E43A-4E29-85AB-13FD97CB1604}"/>
    <cellStyle name="PSSpacer 2" xfId="905" xr:uid="{00000000-0005-0000-0000-000089030000}"/>
    <cellStyle name="PSSpacer 2 2" xfId="906" xr:uid="{00000000-0005-0000-0000-00008A030000}"/>
    <cellStyle name="PSSpacer 3" xfId="907" xr:uid="{00000000-0005-0000-0000-00008B030000}"/>
    <cellStyle name="PSSpacer 3 2" xfId="908" xr:uid="{00000000-0005-0000-0000-00008C030000}"/>
    <cellStyle name="PSSpacer 4" xfId="909" xr:uid="{00000000-0005-0000-0000-00008D030000}"/>
    <cellStyle name="PSSpacer 4 2" xfId="910" xr:uid="{00000000-0005-0000-0000-00008E030000}"/>
    <cellStyle name="PSSpacer 5" xfId="911" xr:uid="{00000000-0005-0000-0000-00008F030000}"/>
    <cellStyle name="PSSpacer 5 2" xfId="912" xr:uid="{00000000-0005-0000-0000-000090030000}"/>
    <cellStyle name="PSSpacer 5 3" xfId="913" xr:uid="{00000000-0005-0000-0000-000091030000}"/>
    <cellStyle name="PSSpacer 5 3 2" xfId="914" xr:uid="{00000000-0005-0000-0000-000092030000}"/>
    <cellStyle name="PSSpacer 6" xfId="915" xr:uid="{00000000-0005-0000-0000-000093030000}"/>
    <cellStyle name="PSSpacer 6 2" xfId="916" xr:uid="{00000000-0005-0000-0000-000094030000}"/>
    <cellStyle name="PSSpacer 7" xfId="917" xr:uid="{00000000-0005-0000-0000-000095030000}"/>
    <cellStyle name="PSSpacer 8" xfId="918" xr:uid="{00000000-0005-0000-0000-000096030000}"/>
    <cellStyle name="PSSpacer 8 2" xfId="919" xr:uid="{00000000-0005-0000-0000-000097030000}"/>
    <cellStyle name="PSSpacer 9" xfId="920" xr:uid="{00000000-0005-0000-0000-000098030000}"/>
    <cellStyle name="PSSpacer 9 2" xfId="921" xr:uid="{00000000-0005-0000-0000-000099030000}"/>
    <cellStyle name="PSSpacer 9 2 2" xfId="922" xr:uid="{00000000-0005-0000-0000-00009A030000}"/>
    <cellStyle name="PSSpacer 9 3" xfId="923" xr:uid="{00000000-0005-0000-0000-00009B030000}"/>
    <cellStyle name="Title 2" xfId="924" xr:uid="{00000000-0005-0000-0000-00009C030000}"/>
    <cellStyle name="Total 2" xfId="925" xr:uid="{00000000-0005-0000-0000-00009D030000}"/>
    <cellStyle name="Warning Text 2" xfId="926" xr:uid="{00000000-0005-0000-0000-00009E030000}"/>
  </cellStyles>
  <dxfs count="0"/>
  <tableStyles count="0" defaultTableStyle="TableStyleMedium2" defaultPivotStyle="PivotStyleLight16"/>
  <colors>
    <mruColors>
      <color rgb="FF1527C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zoomScale="130" zoomScaleNormal="1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28" sqref="F28"/>
    </sheetView>
  </sheetViews>
  <sheetFormatPr defaultColWidth="9.140625" defaultRowHeight="12.75"/>
  <cols>
    <col min="1" max="1" width="4.5703125" style="1" customWidth="1"/>
    <col min="2" max="2" width="5.5703125" style="1" customWidth="1"/>
    <col min="3" max="3" width="54.28515625" style="1" bestFit="1" customWidth="1"/>
    <col min="4" max="11" width="15.7109375" style="1" customWidth="1"/>
    <col min="12" max="16384" width="9.140625" style="1"/>
  </cols>
  <sheetData>
    <row r="1" spans="1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1">
      <c r="B2" s="2" t="s">
        <v>20</v>
      </c>
      <c r="C2" s="2"/>
      <c r="D2" s="21"/>
      <c r="E2" s="21"/>
      <c r="F2" s="21"/>
      <c r="G2" s="21"/>
      <c r="H2" s="2"/>
      <c r="I2" s="2"/>
      <c r="J2" s="2"/>
      <c r="K2" s="2"/>
    </row>
    <row r="3" spans="1:11" s="3" customFormat="1" ht="26.25" customHeight="1">
      <c r="B3" s="4" t="s">
        <v>1</v>
      </c>
      <c r="C3" s="4" t="s">
        <v>2</v>
      </c>
      <c r="D3" s="23">
        <v>45839</v>
      </c>
      <c r="E3" s="23">
        <v>45870</v>
      </c>
      <c r="F3" s="23">
        <v>45901</v>
      </c>
      <c r="G3" s="23">
        <v>45931</v>
      </c>
      <c r="H3" s="23">
        <v>45962</v>
      </c>
      <c r="I3" s="23">
        <v>45992</v>
      </c>
      <c r="J3" s="23">
        <v>46023</v>
      </c>
      <c r="K3" s="23">
        <v>46054</v>
      </c>
    </row>
    <row r="4" spans="1:11">
      <c r="B4" s="5">
        <v>-1</v>
      </c>
      <c r="C4" s="6" t="s">
        <v>17</v>
      </c>
      <c r="D4" s="7">
        <v>3127651.772931959</v>
      </c>
      <c r="E4" s="7">
        <v>3061048.8868642258</v>
      </c>
      <c r="F4" s="7">
        <v>3119865.8269349104</v>
      </c>
      <c r="G4" s="7">
        <v>3171192.6995528233</v>
      </c>
      <c r="H4" s="7">
        <v>2972815.996341106</v>
      </c>
      <c r="I4" s="7">
        <v>3052342.733465815</v>
      </c>
      <c r="J4" s="33">
        <v>3063699.9850507872</v>
      </c>
      <c r="K4" s="29">
        <v>2965153.9143212098</v>
      </c>
    </row>
    <row r="5" spans="1:11">
      <c r="B5" s="5">
        <f>B4-1</f>
        <v>-2</v>
      </c>
      <c r="C5" s="6" t="s">
        <v>21</v>
      </c>
      <c r="D5" s="7">
        <v>2594563.4634312298</v>
      </c>
      <c r="E5" s="7">
        <v>2741097.0680118422</v>
      </c>
      <c r="F5" s="7">
        <v>2508995.0160602299</v>
      </c>
      <c r="G5" s="7">
        <v>2376639.0439654565</v>
      </c>
      <c r="H5" s="7">
        <v>2423991.9161606999</v>
      </c>
      <c r="I5" s="7">
        <v>2597739.0121884639</v>
      </c>
      <c r="J5" s="33">
        <v>3022417.5645855828</v>
      </c>
      <c r="K5" s="29">
        <v>2558332.4814698491</v>
      </c>
    </row>
    <row r="6" spans="1:11">
      <c r="B6" s="5">
        <f t="shared" ref="B6:B24" si="0">B5-1</f>
        <v>-3</v>
      </c>
      <c r="C6" s="6" t="s">
        <v>24</v>
      </c>
      <c r="D6" s="7">
        <v>2115419.3251744066</v>
      </c>
      <c r="E6" s="7">
        <v>1946205.0884105971</v>
      </c>
      <c r="F6" s="7">
        <v>1603103.1017084203</v>
      </c>
      <c r="G6" s="7">
        <v>2045164.5958480597</v>
      </c>
      <c r="H6" s="7">
        <v>1997146.1289040614</v>
      </c>
      <c r="I6" s="7">
        <v>1876457.441042566</v>
      </c>
      <c r="J6" s="33">
        <v>2014122.086630394</v>
      </c>
      <c r="K6" s="29">
        <v>1945986.5819697354</v>
      </c>
    </row>
    <row r="7" spans="1:11">
      <c r="B7" s="5">
        <f t="shared" si="0"/>
        <v>-4</v>
      </c>
      <c r="C7" s="8" t="s">
        <v>3</v>
      </c>
      <c r="D7" s="9">
        <f t="shared" ref="D7" si="1">+D4-D5+D6</f>
        <v>2648507.6346751358</v>
      </c>
      <c r="E7" s="9">
        <f t="shared" ref="E7:F7" si="2">+E4-E5+E6</f>
        <v>2266156.9072629809</v>
      </c>
      <c r="F7" s="9">
        <f t="shared" si="2"/>
        <v>2213973.9125831006</v>
      </c>
      <c r="G7" s="9">
        <f t="shared" ref="G7:K7" si="3">+G4-G5+G6</f>
        <v>2839718.2514354265</v>
      </c>
      <c r="H7" s="9">
        <f t="shared" si="3"/>
        <v>2545970.2090844675</v>
      </c>
      <c r="I7" s="9">
        <f t="shared" si="3"/>
        <v>2331061.1623199172</v>
      </c>
      <c r="J7" s="32">
        <f t="shared" ref="J7" si="4">+J4-J5+J6</f>
        <v>2055404.5070955984</v>
      </c>
      <c r="K7" s="9">
        <f t="shared" si="3"/>
        <v>2352808.0148210963</v>
      </c>
    </row>
    <row r="8" spans="1:11">
      <c r="B8" s="5">
        <f t="shared" si="0"/>
        <v>-5</v>
      </c>
      <c r="C8" s="6" t="s">
        <v>22</v>
      </c>
      <c r="D8" s="10">
        <v>0.96230000000000004</v>
      </c>
      <c r="E8" s="10">
        <v>0.95579999999999998</v>
      </c>
      <c r="F8" s="10">
        <v>0.97450000000000003</v>
      </c>
      <c r="G8" s="10">
        <v>0.93059999999999998</v>
      </c>
      <c r="H8" s="10">
        <v>0.85370000000000001</v>
      </c>
      <c r="I8" s="10">
        <v>0.96409999999999996</v>
      </c>
      <c r="J8" s="24">
        <v>0.89729999999999999</v>
      </c>
      <c r="K8" s="28">
        <v>0.9647</v>
      </c>
    </row>
    <row r="9" spans="1:11">
      <c r="B9" s="5">
        <f t="shared" si="0"/>
        <v>-6</v>
      </c>
      <c r="C9" s="8" t="s">
        <v>4</v>
      </c>
      <c r="D9" s="11">
        <f t="shared" ref="D9:K9" si="5">D7*D8</f>
        <v>2548658.8968478832</v>
      </c>
      <c r="E9" s="11">
        <f t="shared" si="5"/>
        <v>2165992.7719619572</v>
      </c>
      <c r="F9" s="11">
        <f t="shared" si="5"/>
        <v>2157517.5778122316</v>
      </c>
      <c r="G9" s="11">
        <f t="shared" si="5"/>
        <v>2642641.8047858081</v>
      </c>
      <c r="H9" s="11">
        <f t="shared" si="5"/>
        <v>2173494.7674954101</v>
      </c>
      <c r="I9" s="11">
        <f t="shared" si="5"/>
        <v>2247376.0665926323</v>
      </c>
      <c r="J9" s="31">
        <f t="shared" si="5"/>
        <v>1844314.4642168805</v>
      </c>
      <c r="K9" s="11">
        <f t="shared" si="5"/>
        <v>2269753.8918979117</v>
      </c>
    </row>
    <row r="10" spans="1:11">
      <c r="B10" s="5">
        <f t="shared" si="0"/>
        <v>-7</v>
      </c>
      <c r="C10" s="6" t="s">
        <v>5</v>
      </c>
      <c r="D10" s="7"/>
      <c r="E10" s="7">
        <v>0</v>
      </c>
      <c r="F10" s="7"/>
      <c r="G10" s="7"/>
      <c r="H10" s="7"/>
      <c r="I10" s="7"/>
      <c r="J10" s="30"/>
      <c r="K10" s="7"/>
    </row>
    <row r="11" spans="1:11">
      <c r="B11" s="5">
        <f t="shared" si="0"/>
        <v>-8</v>
      </c>
      <c r="C11" s="6" t="s">
        <v>23</v>
      </c>
      <c r="D11" s="7">
        <v>-260679.05974697089</v>
      </c>
      <c r="E11" s="7">
        <v>-197079.06675611529</v>
      </c>
      <c r="F11" s="7">
        <v>318728.75710091228</v>
      </c>
      <c r="G11" s="7">
        <v>171824.04520584177</v>
      </c>
      <c r="H11" s="7">
        <v>591333.77491314383</v>
      </c>
      <c r="I11" s="7">
        <v>157398.59999164985</v>
      </c>
      <c r="J11" s="33">
        <v>-634945.63759144582</v>
      </c>
      <c r="K11" s="29">
        <v>-323720.32341571804</v>
      </c>
    </row>
    <row r="12" spans="1:11">
      <c r="B12" s="5">
        <f t="shared" si="0"/>
        <v>-9</v>
      </c>
      <c r="C12" s="8" t="s">
        <v>6</v>
      </c>
      <c r="D12" s="19">
        <f t="shared" ref="D12" si="6">+D9+D10+D11</f>
        <v>2287979.8371009124</v>
      </c>
      <c r="E12" s="19">
        <f t="shared" ref="E12:F12" si="7">+E9+E10+E11</f>
        <v>1968913.7052058419</v>
      </c>
      <c r="F12" s="19">
        <f t="shared" si="7"/>
        <v>2476246.3349131439</v>
      </c>
      <c r="G12" s="19">
        <f t="shared" ref="G12:K12" si="8">+G9+G10+G11</f>
        <v>2814465.8499916499</v>
      </c>
      <c r="H12" s="19">
        <f t="shared" si="8"/>
        <v>2764828.5424085539</v>
      </c>
      <c r="I12" s="19">
        <f t="shared" si="8"/>
        <v>2404774.6665842822</v>
      </c>
      <c r="J12" s="19">
        <f t="shared" ref="J12" si="9">+J9+J10+J11</f>
        <v>1209368.8266254347</v>
      </c>
      <c r="K12" s="19">
        <f t="shared" si="8"/>
        <v>1946033.5684821936</v>
      </c>
    </row>
    <row r="13" spans="1:11" ht="12.75" customHeight="1">
      <c r="A13" s="35" t="s">
        <v>7</v>
      </c>
      <c r="B13" s="12">
        <f t="shared" si="0"/>
        <v>-10</v>
      </c>
      <c r="C13" s="13" t="s">
        <v>8</v>
      </c>
      <c r="D13" s="18">
        <v>0.4405</v>
      </c>
      <c r="E13" s="18">
        <v>0.4405</v>
      </c>
      <c r="F13" s="18">
        <v>0.4405</v>
      </c>
      <c r="G13" s="18">
        <v>0.4405</v>
      </c>
      <c r="H13" s="18">
        <v>0.4405</v>
      </c>
      <c r="I13" s="18">
        <v>0.4405</v>
      </c>
      <c r="J13" s="18">
        <v>0.45900000000000002</v>
      </c>
      <c r="K13" s="18">
        <v>0.45900000000000002</v>
      </c>
    </row>
    <row r="14" spans="1:11" ht="14.25" customHeight="1">
      <c r="A14" s="36"/>
      <c r="B14" s="14">
        <f t="shared" si="0"/>
        <v>-11</v>
      </c>
      <c r="C14" s="8" t="s">
        <v>9</v>
      </c>
      <c r="D14" s="11">
        <f t="shared" ref="D14" si="10">ROUND(D13*D12,0)</f>
        <v>1007855</v>
      </c>
      <c r="E14" s="11">
        <f t="shared" ref="E14:H14" si="11">ROUND(E13*E12,0)</f>
        <v>867306</v>
      </c>
      <c r="F14" s="11">
        <f t="shared" si="11"/>
        <v>1090787</v>
      </c>
      <c r="G14" s="11">
        <f t="shared" si="11"/>
        <v>1239772</v>
      </c>
      <c r="H14" s="11">
        <f t="shared" si="11"/>
        <v>1217907</v>
      </c>
      <c r="I14" s="11">
        <f t="shared" ref="I14:K14" si="12">ROUND(I13*I12,0)</f>
        <v>1059303</v>
      </c>
      <c r="J14" s="11">
        <f t="shared" ref="J14" si="13">ROUND(J13*J12,0)</f>
        <v>555100</v>
      </c>
      <c r="K14" s="11">
        <f t="shared" si="12"/>
        <v>893229</v>
      </c>
    </row>
    <row r="15" spans="1:11">
      <c r="A15" s="36"/>
      <c r="B15" s="14">
        <f>B14-1</f>
        <v>-12</v>
      </c>
      <c r="C15" s="6" t="s">
        <v>5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>
      <c r="A16" s="36"/>
      <c r="B16" s="14">
        <f t="shared" si="0"/>
        <v>-13</v>
      </c>
      <c r="C16" s="8" t="s">
        <v>18</v>
      </c>
      <c r="D16" s="11">
        <f t="shared" ref="D16" si="14">+D14+D15</f>
        <v>1007855</v>
      </c>
      <c r="E16" s="11">
        <f t="shared" ref="E16:K16" si="15">+E14+E15</f>
        <v>867306</v>
      </c>
      <c r="F16" s="11">
        <f t="shared" si="15"/>
        <v>1090787</v>
      </c>
      <c r="G16" s="11">
        <f t="shared" si="15"/>
        <v>1239772</v>
      </c>
      <c r="H16" s="11">
        <f t="shared" si="15"/>
        <v>1217907</v>
      </c>
      <c r="I16" s="11">
        <f t="shared" si="15"/>
        <v>1059303</v>
      </c>
      <c r="J16" s="11">
        <f t="shared" ref="J16" si="16">+J14+J15</f>
        <v>555100</v>
      </c>
      <c r="K16" s="11">
        <f t="shared" si="15"/>
        <v>893229</v>
      </c>
    </row>
    <row r="17" spans="1:11">
      <c r="A17" s="36"/>
      <c r="B17" s="14">
        <f t="shared" si="0"/>
        <v>-14</v>
      </c>
      <c r="C17" s="6" t="s">
        <v>10</v>
      </c>
      <c r="D17" s="7">
        <v>24139483.16</v>
      </c>
      <c r="E17" s="7">
        <v>24573425.209999997</v>
      </c>
      <c r="F17" s="7">
        <v>24740351.969999999</v>
      </c>
      <c r="G17" s="7">
        <v>24740038.900000002</v>
      </c>
      <c r="H17" s="7">
        <v>25095369.313333333</v>
      </c>
      <c r="I17" s="7">
        <v>25308032.4375</v>
      </c>
      <c r="J17" s="33">
        <v>25023522.260000002</v>
      </c>
      <c r="K17" s="29">
        <v>25504704.226666663</v>
      </c>
    </row>
    <row r="18" spans="1:11">
      <c r="A18" s="37"/>
      <c r="B18" s="15">
        <f t="shared" si="0"/>
        <v>-15</v>
      </c>
      <c r="C18" s="16" t="s">
        <v>15</v>
      </c>
      <c r="D18" s="20">
        <f t="shared" ref="D18" si="17">D16/D17</f>
        <v>4.1751308150211448E-2</v>
      </c>
      <c r="E18" s="20">
        <f t="shared" ref="E18:F18" si="18">E16/E17</f>
        <v>3.5294469232032638E-2</v>
      </c>
      <c r="F18" s="20">
        <f t="shared" si="18"/>
        <v>4.4089388919069612E-2</v>
      </c>
      <c r="G18" s="20">
        <f t="shared" ref="G18:K18" si="19">G16/G17</f>
        <v>5.0111966477142438E-2</v>
      </c>
      <c r="H18" s="20">
        <f t="shared" si="19"/>
        <v>4.8531144722102897E-2</v>
      </c>
      <c r="I18" s="20">
        <f t="shared" si="19"/>
        <v>4.185639490608465E-2</v>
      </c>
      <c r="J18" s="27">
        <f t="shared" ref="J18" si="20">J16/J17</f>
        <v>2.2183128107721474E-2</v>
      </c>
      <c r="K18" s="20">
        <f t="shared" si="19"/>
        <v>3.502212737154884E-2</v>
      </c>
    </row>
    <row r="19" spans="1:11">
      <c r="A19" s="38" t="s">
        <v>11</v>
      </c>
      <c r="B19" s="12">
        <f t="shared" si="0"/>
        <v>-16</v>
      </c>
      <c r="C19" s="13" t="s">
        <v>8</v>
      </c>
      <c r="D19" s="18">
        <v>0.5595</v>
      </c>
      <c r="E19" s="18">
        <v>0.5595</v>
      </c>
      <c r="F19" s="18">
        <v>0.5595</v>
      </c>
      <c r="G19" s="18">
        <v>0.5595</v>
      </c>
      <c r="H19" s="18">
        <v>0.5595</v>
      </c>
      <c r="I19" s="18">
        <v>0.5595</v>
      </c>
      <c r="J19" s="26">
        <v>0.54100000000000004</v>
      </c>
      <c r="K19" s="18">
        <v>0.54100000000000004</v>
      </c>
    </row>
    <row r="20" spans="1:11">
      <c r="A20" s="39"/>
      <c r="B20" s="14">
        <f t="shared" si="0"/>
        <v>-17</v>
      </c>
      <c r="C20" s="8" t="s">
        <v>12</v>
      </c>
      <c r="D20" s="11">
        <f t="shared" ref="D20:H20" si="21">ROUND(D19*D12,0)</f>
        <v>1280125</v>
      </c>
      <c r="E20" s="11">
        <f t="shared" si="21"/>
        <v>1101607</v>
      </c>
      <c r="F20" s="11">
        <f t="shared" si="21"/>
        <v>1385460</v>
      </c>
      <c r="G20" s="11">
        <f t="shared" si="21"/>
        <v>1574694</v>
      </c>
      <c r="H20" s="11">
        <f t="shared" si="21"/>
        <v>1546922</v>
      </c>
      <c r="I20" s="11">
        <f t="shared" ref="I20:K20" si="22">ROUND(I19*I12,0)</f>
        <v>1345471</v>
      </c>
      <c r="J20" s="31">
        <f t="shared" ref="J20" si="23">ROUND(J19*J12,0)</f>
        <v>654269</v>
      </c>
      <c r="K20" s="11">
        <f t="shared" si="22"/>
        <v>1052804</v>
      </c>
    </row>
    <row r="21" spans="1:11">
      <c r="A21" s="39"/>
      <c r="B21" s="14">
        <f t="shared" si="0"/>
        <v>-18</v>
      </c>
      <c r="C21" s="6" t="s">
        <v>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30">
        <v>0</v>
      </c>
      <c r="K21" s="7">
        <v>0</v>
      </c>
    </row>
    <row r="22" spans="1:11">
      <c r="A22" s="39"/>
      <c r="B22" s="14">
        <f t="shared" si="0"/>
        <v>-19</v>
      </c>
      <c r="C22" s="8" t="s">
        <v>19</v>
      </c>
      <c r="D22" s="11">
        <f t="shared" ref="D22:H22" si="24">+D20+D21</f>
        <v>1280125</v>
      </c>
      <c r="E22" s="11">
        <f t="shared" si="24"/>
        <v>1101607</v>
      </c>
      <c r="F22" s="11">
        <f t="shared" si="24"/>
        <v>1385460</v>
      </c>
      <c r="G22" s="11">
        <f t="shared" si="24"/>
        <v>1574694</v>
      </c>
      <c r="H22" s="11">
        <f t="shared" si="24"/>
        <v>1546922</v>
      </c>
      <c r="I22" s="11">
        <f t="shared" ref="I22:K22" si="25">+I20+I21</f>
        <v>1345471</v>
      </c>
      <c r="J22" s="31">
        <f t="shared" ref="J22" si="26">+J20+J21</f>
        <v>654269</v>
      </c>
      <c r="K22" s="11">
        <f t="shared" si="25"/>
        <v>1052804</v>
      </c>
    </row>
    <row r="23" spans="1:11">
      <c r="A23" s="39"/>
      <c r="B23" s="14">
        <f t="shared" si="0"/>
        <v>-20</v>
      </c>
      <c r="C23" s="6" t="s">
        <v>13</v>
      </c>
      <c r="D23" s="7">
        <v>17513444.880186666</v>
      </c>
      <c r="E23" s="7">
        <v>17639275.930720001</v>
      </c>
      <c r="F23" s="7">
        <v>17416896.495397501</v>
      </c>
      <c r="G23" s="7">
        <v>18110480.093271669</v>
      </c>
      <c r="H23" s="7">
        <v>17660418.731830835</v>
      </c>
      <c r="I23" s="7">
        <v>17822202.825260837</v>
      </c>
      <c r="J23" s="25">
        <v>18060555.779252503</v>
      </c>
      <c r="K23" s="29">
        <v>18127674.674147498</v>
      </c>
    </row>
    <row r="24" spans="1:11">
      <c r="A24" s="40"/>
      <c r="B24" s="15">
        <f t="shared" si="0"/>
        <v>-21</v>
      </c>
      <c r="C24" s="16" t="s">
        <v>16</v>
      </c>
      <c r="D24" s="20">
        <f t="shared" ref="D24" si="27">ROUND(D22/D23,6)</f>
        <v>7.3094000000000006E-2</v>
      </c>
      <c r="E24" s="20">
        <f t="shared" ref="E24:G24" si="28">ROUND(E22/E23,6)</f>
        <v>6.2452000000000001E-2</v>
      </c>
      <c r="F24" s="20">
        <f t="shared" si="28"/>
        <v>7.9547000000000007E-2</v>
      </c>
      <c r="G24" s="20">
        <f t="shared" si="28"/>
        <v>8.6948999999999999E-2</v>
      </c>
      <c r="H24" s="20">
        <f t="shared" ref="H24:K24" si="29">ROUND(H22/H23,6)</f>
        <v>8.7593000000000004E-2</v>
      </c>
      <c r="I24" s="20">
        <f t="shared" si="29"/>
        <v>7.5494000000000006E-2</v>
      </c>
      <c r="J24" s="20">
        <f t="shared" ref="J24" si="30">ROUND(J22/J23,6)</f>
        <v>3.6226000000000001E-2</v>
      </c>
      <c r="K24" s="20">
        <f t="shared" si="29"/>
        <v>5.8076999999999997E-2</v>
      </c>
    </row>
    <row r="25" spans="1:11">
      <c r="C25" s="22" t="s">
        <v>14</v>
      </c>
      <c r="J25" s="41"/>
      <c r="K25" s="41"/>
    </row>
    <row r="26" spans="1:11">
      <c r="D26" s="17"/>
      <c r="E26" s="17"/>
      <c r="F26" s="17"/>
      <c r="G26" s="17"/>
      <c r="H26" s="17"/>
      <c r="I26" s="17"/>
      <c r="J26" s="34"/>
      <c r="K26" s="34"/>
    </row>
  </sheetData>
  <mergeCells count="4">
    <mergeCell ref="J26:K26"/>
    <mergeCell ref="A13:A18"/>
    <mergeCell ref="A19:A24"/>
    <mergeCell ref="J25:K25"/>
  </mergeCells>
  <pageMargins left="0.7" right="0.7" top="0.75" bottom="0.75" header="0.3" footer="0.3"/>
  <pageSetup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5MzZlMjJkNS00NWE3LTRjYjctOTVhYi0xYWE4YzdjODg3ODk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S8xOS8yMDIyIDQ6MzY6MTcgUE08L0RhdGVUaW1lPjxMYWJlbFN0cmluZz5VbmNhdGVnb3JpemVkPC9MYWJlbFN0cmluZz48L2l0ZW0+PGl0ZW0+PHNpc2wgc2lzbFZlcnNpb249IjAiIHBvbGljeT0iZTljMGI4ZDctYmRiNC00ZmQzLWI2MmEtZjUwMzI3YWFlZmNlIiBvcmlnaW49InVzZXJTZWxlY3RlZCI+PGVsZW1lbnQgdWlkPSI5MzZlMjJkNS00NWE3LTRjYjctOTVhYi0xYWE4YzdjODg3ODkiIHZhbHVlPSIiIHhtbG5zPSJodHRwOi8vd3d3LmJvbGRvbmphbWVzLmNvbS8yMDA4LzAxL3NpZS9pbnRlcm5hbC9sYWJlbCIgLz48L3Npc2w+PFVzZXJOYW1lPkNPUlBcczI5MDc5MjwvVXNlck5hbWU+PERhdGVUaW1lPjYvMTYvMjAyMiA2OjA2OjQyIFBNPC9EYXRlVGltZT48TGFiZWxTdHJpbmc+VW5jYXRlZ29yaXplZ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</sisl>
</file>

<file path=customXml/itemProps1.xml><?xml version="1.0" encoding="utf-8"?>
<ds:datastoreItem xmlns:ds="http://schemas.openxmlformats.org/officeDocument/2006/customXml" ds:itemID="{59C5BD3A-96B4-4ADC-966E-65C73EA4FAB1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1515889-A847-4429-8D06-B27EFFD20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C5E9B3-166C-4EDD-A718-64F5B53AAD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C984B0-4A4D-4B1A-AAB2-331C4C29C8A0}">
  <ds:schemaRefs>
    <ds:schemaRef ds:uri="http://purl.org/dc/elements/1.1/"/>
    <ds:schemaRef ds:uri="http://schemas.microsoft.com/office/2006/metadata/properties"/>
    <ds:schemaRef ds:uri="f88ffb1c-9230-4705-a789-27bae69f5829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6888f76-1100-40b0-929b-1efe9044426d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77D37FD4-A1B0-4B27-B458-2F3A4FE69EF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1.00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s290792</dc:creator>
  <cp:keywords/>
  <cp:lastModifiedBy>J.D. Cullop</cp:lastModifiedBy>
  <cp:lastPrinted>2019-08-14T12:20:43Z</cp:lastPrinted>
  <dcterms:created xsi:type="dcterms:W3CDTF">2019-06-17T12:22:43Z</dcterms:created>
  <dcterms:modified xsi:type="dcterms:W3CDTF">2026-05-12T16:59:50Z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42d97aaa-cbfb-46b5-8528-521fc86d8260</vt:lpwstr>
  </property>
  <property fmtid="{D5CDD505-2E9C-101B-9397-08002B2CF9AE}" pid="3" name="bjDocumentSecurityLabel">
    <vt:lpwstr>Uncategorized</vt:lpwstr>
  </property>
  <property fmtid="{D5CDD505-2E9C-101B-9397-08002B2CF9AE}" pid="4" name="bjSaver">
    <vt:lpwstr>Yzo6iu4RCOp5VcJWjy40zzIEO7NbA0wx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uid="936e22d5-45a7-4cb7-95ab-1aa8c7c88789" value="" /&gt;&lt;/sisl&gt;</vt:lpwstr>
  </property>
  <property fmtid="{D5CDD505-2E9C-101B-9397-08002B2CF9AE}" pid="12" name="bjLabelHistoryID">
    <vt:lpwstr>{59C5BD3A-96B4-4ADC-966E-65C73EA4FAB1}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  <property fmtid="{D5CDD505-2E9C-101B-9397-08002B2CF9AE}" pid="15" name="bjpmDocIH">
    <vt:lpwstr>rF9e2tlYqSWhqVJb8KFazn8B1nIeX/p4</vt:lpwstr>
  </property>
</Properties>
</file>