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Warren County Water District\June 2026 Perm Financing\DR1\"/>
    </mc:Choice>
  </mc:AlternateContent>
  <xr:revisionPtr revIDLastSave="0" documentId="8_{81852929-499F-47F7-93F2-D89F33FDCC1C}" xr6:coauthVersionLast="47" xr6:coauthVersionMax="47" xr10:uidLastSave="{00000000-0000-0000-0000-000000000000}"/>
  <bookViews>
    <workbookView xWindow="-120" yWindow="-120" windowWidth="29040" windowHeight="15720" activeTab="1" xr2:uid="{C6F1C62F-B425-4A48-8CBC-0ADA867DBF3E}"/>
  </bookViews>
  <sheets>
    <sheet name="Q2&amp;3 Long Term Debt" sheetId="4" r:id="rId1"/>
    <sheet name="Q2&amp;3 Short Term Debt" sheetId="5" r:id="rId2"/>
  </sheets>
  <definedNames>
    <definedName name="_xlnm.Print_Area" localSheetId="0">'Q2&amp;3 Long Term Debt'!$A$1:$I$24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I14" i="5" l="1"/>
  <c r="I26" i="5"/>
  <c r="G24" i="4" l="1"/>
</calcChain>
</file>

<file path=xl/sharedStrings.xml><?xml version="1.0" encoding="utf-8"?>
<sst xmlns="http://schemas.openxmlformats.org/spreadsheetml/2006/main" count="115" uniqueCount="81">
  <si>
    <t>Date of Issue</t>
  </si>
  <si>
    <t>Interest Rate</t>
  </si>
  <si>
    <t>RWFA</t>
  </si>
  <si>
    <t>KIA</t>
  </si>
  <si>
    <t>Lending Agency</t>
  </si>
  <si>
    <t>Outstanding Principal Balance</t>
  </si>
  <si>
    <t>2013B            Note</t>
  </si>
  <si>
    <t>2016G            Note</t>
  </si>
  <si>
    <t>Series        2005A          Bond</t>
  </si>
  <si>
    <t>Series           2019           Bond</t>
  </si>
  <si>
    <t>2011            C11-02        Loan</t>
  </si>
  <si>
    <t>Description of               Debt</t>
  </si>
  <si>
    <t>2019            B19-006        Loan</t>
  </si>
  <si>
    <t>2019            C19-002        Loan</t>
  </si>
  <si>
    <t>2021A            Note</t>
  </si>
  <si>
    <t>RD</t>
  </si>
  <si>
    <t>2.30%           to        3.30%</t>
  </si>
  <si>
    <t>2.25%           to        3.25%</t>
  </si>
  <si>
    <t>2.25%           to        4.25%</t>
  </si>
  <si>
    <t>WARREN COUNTY WATER DISTRICT</t>
  </si>
  <si>
    <t>Short-Term Debt</t>
  </si>
  <si>
    <t>2025D            Note</t>
  </si>
  <si>
    <t>2012B            Note</t>
  </si>
  <si>
    <t>Series        1993          Bond</t>
  </si>
  <si>
    <t>Series       2004A          Bond</t>
  </si>
  <si>
    <t>2016        C15-003 Loan</t>
  </si>
  <si>
    <t>93-289</t>
  </si>
  <si>
    <t>Public Refunding Bonds</t>
  </si>
  <si>
    <t>2004-00021</t>
  </si>
  <si>
    <t>2.00%           to        4.00%</t>
  </si>
  <si>
    <t>2016-00035</t>
  </si>
  <si>
    <t>3.20%           to        4.20%</t>
  </si>
  <si>
    <t>2012-00043</t>
  </si>
  <si>
    <t>2005-00299</t>
  </si>
  <si>
    <t>2011-00418</t>
  </si>
  <si>
    <t>Refunded Series 2003A and Series 2003C loans resulting in net present value savings of $212,174.</t>
  </si>
  <si>
    <t>Refunded Series 2006A loan resulting in net present value savings of $196,365.</t>
  </si>
  <si>
    <t>Refunded Series 1998 and Series 1999A Bonds resulting in net present value savings of $700,378.</t>
  </si>
  <si>
    <t>2016-00134</t>
  </si>
  <si>
    <t>2019-00134</t>
  </si>
  <si>
    <t>2020-00052</t>
  </si>
  <si>
    <t>2021-00007</t>
  </si>
  <si>
    <t>2022D            Note</t>
  </si>
  <si>
    <t>2024D            Note</t>
  </si>
  <si>
    <t>2013-0042</t>
  </si>
  <si>
    <t xml:space="preserve">PSC Case No. </t>
  </si>
  <si>
    <t>Original Principal Amount</t>
  </si>
  <si>
    <t>Refunded Series 1995B Bonds resulting in net present value savings of $122,991.</t>
  </si>
  <si>
    <t xml:space="preserve">Construction of approximately 5.5 miles of 14 inch transmission line including a new pump station to supply the Cemetery Road, Pleasant Hill, and Alvaton areas. Total Project cost of $2,125,000 funded by RD Bonds for $1,250,000 and Warren County Water District for $875,000. </t>
  </si>
  <si>
    <t>Use of Funds</t>
  </si>
  <si>
    <t>Construction of a sewer interceptor and gravity main from Ky Hwy 242 southerly adjacent to US Hwy 31W to provide sewer service to Buchanon Park and residential areas. Total project cost of $1,136,300 funded by the following: KIA Loan, $823,900; Warren Fiscal Court, $170,240: and Warren County Water District, $142,160.</t>
  </si>
  <si>
    <t>Construction of a new elevated storage tank (200,000 gallons) and pump station to improve pressure and enhance fire protection in the Morgantown Road area. Project Cost of $2,306,000 funded by KIA Loan of $2,000,000 and Warren County Water District of $306,000.</t>
  </si>
  <si>
    <t>Retired Long-Term Debt</t>
  </si>
  <si>
    <t>Current Long-Term Debt</t>
  </si>
  <si>
    <t>Paid off on 7/30/24 by Series 2024D Note</t>
  </si>
  <si>
    <t>Paid off on 7/17/25 by Series 2025D Note</t>
  </si>
  <si>
    <t>Issuance Costs</t>
  </si>
  <si>
    <t>Less Reoffering Premium</t>
  </si>
  <si>
    <t>Office Complex - Construction</t>
  </si>
  <si>
    <t>Office Complex - IT Network</t>
  </si>
  <si>
    <t>Office Complex - Meter Test Bench</t>
  </si>
  <si>
    <t>SCADA Equipment</t>
  </si>
  <si>
    <t>Alvaton Project</t>
  </si>
  <si>
    <t>Highway 31W Relocation Betterment</t>
  </si>
  <si>
    <t>Metering - Created District Metered Area</t>
  </si>
  <si>
    <t>Total Long-Term Debt</t>
  </si>
  <si>
    <t>Refunded Series 1993 RD Bonds, Series 2004A Bonds, 2016 C15-003 Loan, and Series 2012B Note resulting in net present value savings of $339,362..</t>
  </si>
  <si>
    <t>Retired    Date</t>
  </si>
  <si>
    <t>Maturity   Date</t>
  </si>
  <si>
    <t xml:space="preserve">Rehabilitation of existing concrete and clay gravity sewer mains and manholes in the City of Plum Springs service area. Project cost of $3,056,000 funded by RD Loan $645,000; KIA Loan, $2,000,000; and Warren County Water District, $411,000. </t>
  </si>
  <si>
    <t>Maturity              Date</t>
  </si>
  <si>
    <t xml:space="preserve">Major sewer improvements and additions to City of Smith's Grove. </t>
  </si>
  <si>
    <t>Sewer extension to serve Alvaton Elementary School, Phil Moore Park, and surrounding areas.</t>
  </si>
  <si>
    <t>Office Complex -  Land Purchase</t>
  </si>
  <si>
    <t>Capital projects completed or under construction:</t>
  </si>
  <si>
    <t>Interest Cost</t>
  </si>
  <si>
    <t>Paid Off Series 2022D Note</t>
  </si>
  <si>
    <t>Capital projects requiring permanent financing:</t>
  </si>
  <si>
    <t xml:space="preserve">     Project Total</t>
  </si>
  <si>
    <t>Woodburn Tank Site Design</t>
  </si>
  <si>
    <t>Office Complex -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</si>
</sst>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mm/dd/yy;@"/>
    <numFmt numFmtId="166" formatCode="&quot;$&quot;#,##0;[Red]&quot;$&quot;#,##0"/>
    <numFmt numFmtId="167" formatCode="&quot;$&quot;#,##0"/>
    <numFmt numFmtId="168" formatCode="_(* #,##0_);_(* \(#,##0\);_(* &quot;-&quot;??_);_(@_)"/>
    <numFmt numFmtId="169" formatCode="&quot;$&quot;#,##0.00"/>
    <numFmt numFmtId="170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left" vertical="center" wrapText="1"/>
    </xf>
    <xf numFmtId="166" fontId="2" fillId="0" borderId="8" xfId="0" applyNumberFormat="1" applyFont="1" applyBorder="1" applyAlignment="1">
      <alignment horizontal="left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3" fontId="2" fillId="0" borderId="9" xfId="2" applyNumberFormat="1" applyFont="1" applyBorder="1" applyAlignment="1">
      <alignment horizontal="right" vertical="center" wrapText="1"/>
    </xf>
    <xf numFmtId="3" fontId="2" fillId="0" borderId="6" xfId="3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9" xfId="2" applyNumberFormat="1" applyFont="1" applyFill="1" applyBorder="1" applyAlignment="1">
      <alignment horizontal="right" vertical="center" wrapText="1"/>
    </xf>
    <xf numFmtId="168" fontId="2" fillId="0" borderId="9" xfId="2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3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2" fillId="0" borderId="0" xfId="2" applyFont="1" applyAlignment="1">
      <alignment horizontal="center" vertical="center" wrapText="1"/>
    </xf>
    <xf numFmtId="168" fontId="2" fillId="0" borderId="0" xfId="2" applyNumberFormat="1" applyFont="1" applyBorder="1" applyAlignment="1">
      <alignment horizontal="right" vertical="center" wrapText="1"/>
    </xf>
    <xf numFmtId="168" fontId="2" fillId="0" borderId="0" xfId="2" applyNumberFormat="1" applyFont="1" applyAlignment="1">
      <alignment horizontal="right" vertical="center" wrapText="1"/>
    </xf>
    <xf numFmtId="168" fontId="2" fillId="0" borderId="0" xfId="2" applyNumberFormat="1" applyFont="1" applyBorder="1" applyAlignment="1">
      <alignment horizontal="right" vertical="center"/>
    </xf>
    <xf numFmtId="168" fontId="2" fillId="0" borderId="0" xfId="2" applyNumberFormat="1" applyFont="1" applyBorder="1" applyAlignment="1">
      <alignment horizontal="right"/>
    </xf>
    <xf numFmtId="168" fontId="0" fillId="0" borderId="0" xfId="2" applyNumberFormat="1" applyFont="1" applyAlignment="1">
      <alignment horizontal="right"/>
    </xf>
    <xf numFmtId="170" fontId="2" fillId="0" borderId="11" xfId="3" applyNumberFormat="1" applyFont="1" applyFill="1" applyBorder="1" applyAlignment="1">
      <alignment horizontal="right" vertical="center" wrapText="1"/>
    </xf>
    <xf numFmtId="3" fontId="2" fillId="0" borderId="11" xfId="2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8" xfId="0" applyFont="1" applyFill="1" applyBorder="1" applyAlignment="1">
      <alignment horizontal="left" vertical="center"/>
    </xf>
    <xf numFmtId="170" fontId="2" fillId="0" borderId="9" xfId="3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/>
    </xf>
    <xf numFmtId="168" fontId="2" fillId="0" borderId="9" xfId="2" applyNumberFormat="1" applyFont="1" applyFill="1" applyBorder="1" applyAlignment="1">
      <alignment horizontal="right" vertical="center" wrapText="1"/>
    </xf>
    <xf numFmtId="168" fontId="2" fillId="0" borderId="11" xfId="2" applyNumberFormat="1" applyFont="1" applyFill="1" applyBorder="1" applyAlignment="1">
      <alignment horizontal="right" vertical="center" wrapText="1"/>
    </xf>
    <xf numFmtId="0" fontId="2" fillId="0" borderId="8" xfId="0" applyFont="1" applyFill="1" applyBorder="1"/>
    <xf numFmtId="166" fontId="2" fillId="0" borderId="10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0" fontId="2" fillId="0" borderId="7" xfId="1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0669-4F16-4A03-AB3C-B69288D0D47C}">
  <sheetPr>
    <pageSetUpPr fitToPage="1"/>
  </sheetPr>
  <dimension ref="A1:I24"/>
  <sheetViews>
    <sheetView topLeftCell="A21" workbookViewId="0">
      <selection activeCell="C8" sqref="C8"/>
    </sheetView>
  </sheetViews>
  <sheetFormatPr defaultColWidth="13.5703125" defaultRowHeight="14.25" x14ac:dyDescent="0.25"/>
  <cols>
    <col min="1" max="1" width="12.42578125" style="1" customWidth="1"/>
    <col min="2" max="2" width="13.5703125" style="1"/>
    <col min="3" max="3" width="11" style="1" customWidth="1"/>
    <col min="4" max="4" width="14.85546875" style="1" customWidth="1"/>
    <col min="5" max="5" width="10.28515625" style="1" customWidth="1"/>
    <col min="6" max="8" width="13.5703125" style="1"/>
    <col min="9" max="9" width="45.5703125" style="1" customWidth="1"/>
    <col min="10" max="10" width="19" style="1" customWidth="1"/>
    <col min="11" max="11" width="22.140625" style="1" customWidth="1"/>
    <col min="12" max="16384" width="13.5703125" style="1"/>
  </cols>
  <sheetData>
    <row r="1" spans="1:9" ht="18.7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</row>
    <row r="2" spans="1:9" ht="17.25" customHeight="1" x14ac:dyDescent="0.25">
      <c r="A2" s="46" t="s">
        <v>52</v>
      </c>
      <c r="B2" s="46"/>
      <c r="C2" s="46"/>
      <c r="D2" s="46"/>
      <c r="E2" s="46"/>
      <c r="F2" s="46"/>
      <c r="G2" s="46"/>
      <c r="H2" s="46"/>
      <c r="I2" s="46"/>
    </row>
    <row r="3" spans="1:9" ht="21" customHeight="1" x14ac:dyDescent="0.25"/>
    <row r="4" spans="1:9" ht="45" x14ac:dyDescent="0.25">
      <c r="A4" s="2" t="s">
        <v>11</v>
      </c>
      <c r="B4" s="2" t="s">
        <v>4</v>
      </c>
      <c r="C4" s="2" t="s">
        <v>0</v>
      </c>
      <c r="D4" s="2" t="s">
        <v>46</v>
      </c>
      <c r="E4" s="2" t="s">
        <v>1</v>
      </c>
      <c r="F4" s="2" t="s">
        <v>67</v>
      </c>
      <c r="G4" s="2" t="s">
        <v>5</v>
      </c>
      <c r="H4" s="2" t="s">
        <v>45</v>
      </c>
      <c r="I4" s="2" t="s">
        <v>49</v>
      </c>
    </row>
    <row r="5" spans="1:9" ht="42.75" x14ac:dyDescent="0.25">
      <c r="A5" s="3" t="s">
        <v>23</v>
      </c>
      <c r="B5" s="3" t="s">
        <v>15</v>
      </c>
      <c r="C5" s="4">
        <v>35392</v>
      </c>
      <c r="D5" s="5">
        <v>761000</v>
      </c>
      <c r="E5" s="6">
        <v>4.4999999999999998E-2</v>
      </c>
      <c r="F5" s="4">
        <v>44355</v>
      </c>
      <c r="G5" s="5">
        <v>0</v>
      </c>
      <c r="H5" s="3" t="s">
        <v>26</v>
      </c>
      <c r="I5" s="3" t="s">
        <v>71</v>
      </c>
    </row>
    <row r="6" spans="1:9" ht="42.75" x14ac:dyDescent="0.25">
      <c r="A6" s="3" t="s">
        <v>24</v>
      </c>
      <c r="B6" s="3" t="s">
        <v>27</v>
      </c>
      <c r="C6" s="4">
        <v>38001</v>
      </c>
      <c r="D6" s="5">
        <v>2025000</v>
      </c>
      <c r="E6" s="6" t="s">
        <v>29</v>
      </c>
      <c r="F6" s="4">
        <v>44355</v>
      </c>
      <c r="G6" s="5">
        <v>0</v>
      </c>
      <c r="H6" s="3" t="s">
        <v>28</v>
      </c>
      <c r="I6" s="3" t="s">
        <v>47</v>
      </c>
    </row>
    <row r="7" spans="1:9" ht="72.75" customHeight="1" x14ac:dyDescent="0.25">
      <c r="A7" s="3" t="s">
        <v>25</v>
      </c>
      <c r="B7" s="3" t="s">
        <v>3</v>
      </c>
      <c r="C7" s="4">
        <v>42807</v>
      </c>
      <c r="D7" s="5">
        <v>1090050</v>
      </c>
      <c r="E7" s="6">
        <v>0.03</v>
      </c>
      <c r="F7" s="4">
        <v>44355</v>
      </c>
      <c r="G7" s="5">
        <v>0</v>
      </c>
      <c r="H7" s="3" t="s">
        <v>30</v>
      </c>
      <c r="I7" s="3" t="s">
        <v>72</v>
      </c>
    </row>
    <row r="8" spans="1:9" ht="60" customHeight="1" x14ac:dyDescent="0.25">
      <c r="A8" s="3" t="s">
        <v>22</v>
      </c>
      <c r="B8" s="3" t="s">
        <v>2</v>
      </c>
      <c r="C8" s="4">
        <v>40996</v>
      </c>
      <c r="D8" s="5">
        <v>2095000</v>
      </c>
      <c r="E8" s="6" t="s">
        <v>31</v>
      </c>
      <c r="F8" s="4">
        <v>44355</v>
      </c>
      <c r="G8" s="5">
        <v>0</v>
      </c>
      <c r="H8" s="3" t="s">
        <v>32</v>
      </c>
      <c r="I8" s="3" t="s">
        <v>37</v>
      </c>
    </row>
    <row r="9" spans="1:9" ht="21" customHeight="1" x14ac:dyDescent="0.25"/>
    <row r="10" spans="1:9" ht="21" customHeight="1" x14ac:dyDescent="0.25"/>
    <row r="11" spans="1:9" ht="21" customHeight="1" x14ac:dyDescent="0.25"/>
    <row r="12" spans="1:9" ht="21" customHeight="1" x14ac:dyDescent="0.25">
      <c r="A12" s="45" t="s">
        <v>19</v>
      </c>
      <c r="B12" s="45"/>
      <c r="C12" s="45"/>
      <c r="D12" s="45"/>
      <c r="E12" s="45"/>
      <c r="F12" s="45"/>
      <c r="G12" s="45"/>
      <c r="H12" s="45"/>
      <c r="I12" s="45"/>
    </row>
    <row r="13" spans="1:9" ht="21" customHeight="1" x14ac:dyDescent="0.25">
      <c r="A13" s="46" t="s">
        <v>53</v>
      </c>
      <c r="B13" s="46"/>
      <c r="C13" s="46"/>
      <c r="D13" s="46"/>
      <c r="E13" s="46"/>
      <c r="F13" s="46"/>
      <c r="G13" s="46"/>
      <c r="H13" s="46"/>
      <c r="I13" s="46"/>
    </row>
    <row r="14" spans="1:9" ht="21" customHeight="1" x14ac:dyDescent="0.25"/>
    <row r="15" spans="1:9" ht="45" x14ac:dyDescent="0.25">
      <c r="A15" s="2" t="s">
        <v>11</v>
      </c>
      <c r="B15" s="2" t="s">
        <v>4</v>
      </c>
      <c r="C15" s="2" t="s">
        <v>0</v>
      </c>
      <c r="D15" s="2" t="s">
        <v>46</v>
      </c>
      <c r="E15" s="2" t="s">
        <v>1</v>
      </c>
      <c r="F15" s="2" t="s">
        <v>68</v>
      </c>
      <c r="G15" s="2" t="s">
        <v>5</v>
      </c>
      <c r="H15" s="2" t="s">
        <v>45</v>
      </c>
      <c r="I15" s="2" t="s">
        <v>49</v>
      </c>
    </row>
    <row r="16" spans="1:9" ht="102" customHeight="1" x14ac:dyDescent="0.25">
      <c r="A16" s="3" t="s">
        <v>8</v>
      </c>
      <c r="B16" s="3" t="s">
        <v>15</v>
      </c>
      <c r="C16" s="4">
        <v>38895</v>
      </c>
      <c r="D16" s="5">
        <v>1250000</v>
      </c>
      <c r="E16" s="6">
        <v>4.2500000000000003E-2</v>
      </c>
      <c r="F16" s="4">
        <v>52963</v>
      </c>
      <c r="G16" s="5">
        <v>873000</v>
      </c>
      <c r="H16" s="3" t="s">
        <v>33</v>
      </c>
      <c r="I16" s="3" t="s">
        <v>48</v>
      </c>
    </row>
    <row r="17" spans="1:9" ht="102.75" customHeight="1" x14ac:dyDescent="0.25">
      <c r="A17" s="3" t="s">
        <v>10</v>
      </c>
      <c r="B17" s="3" t="s">
        <v>3</v>
      </c>
      <c r="C17" s="4">
        <v>41044</v>
      </c>
      <c r="D17" s="5">
        <v>823900</v>
      </c>
      <c r="E17" s="6">
        <v>0.03</v>
      </c>
      <c r="F17" s="4">
        <v>48731</v>
      </c>
      <c r="G17" s="5">
        <v>367848</v>
      </c>
      <c r="H17" s="3" t="s">
        <v>34</v>
      </c>
      <c r="I17" s="3" t="s">
        <v>50</v>
      </c>
    </row>
    <row r="18" spans="1:9" ht="48.75" customHeight="1" x14ac:dyDescent="0.25">
      <c r="A18" s="3" t="s">
        <v>6</v>
      </c>
      <c r="B18" s="3" t="s">
        <v>2</v>
      </c>
      <c r="C18" s="4">
        <v>41332</v>
      </c>
      <c r="D18" s="5">
        <v>1975000</v>
      </c>
      <c r="E18" s="6" t="s">
        <v>16</v>
      </c>
      <c r="F18" s="4">
        <v>46804</v>
      </c>
      <c r="G18" s="5">
        <v>315000</v>
      </c>
      <c r="H18" s="3" t="s">
        <v>44</v>
      </c>
      <c r="I18" s="3" t="s">
        <v>35</v>
      </c>
    </row>
    <row r="19" spans="1:9" ht="48.75" customHeight="1" x14ac:dyDescent="0.25">
      <c r="A19" s="3" t="s">
        <v>7</v>
      </c>
      <c r="B19" s="3" t="s">
        <v>2</v>
      </c>
      <c r="C19" s="4">
        <v>42502</v>
      </c>
      <c r="D19" s="5">
        <v>2295000</v>
      </c>
      <c r="E19" s="6" t="s">
        <v>17</v>
      </c>
      <c r="F19" s="4">
        <v>47515</v>
      </c>
      <c r="G19" s="5">
        <v>920000</v>
      </c>
      <c r="H19" s="3" t="s">
        <v>38</v>
      </c>
      <c r="I19" s="3" t="s">
        <v>36</v>
      </c>
    </row>
    <row r="20" spans="1:9" ht="96.75" customHeight="1" x14ac:dyDescent="0.25">
      <c r="A20" s="3" t="s">
        <v>9</v>
      </c>
      <c r="B20" s="3" t="s">
        <v>15</v>
      </c>
      <c r="C20" s="4">
        <v>43936</v>
      </c>
      <c r="D20" s="5">
        <v>645000</v>
      </c>
      <c r="E20" s="6">
        <v>2.3800000000000002E-2</v>
      </c>
      <c r="F20" s="4">
        <v>21916</v>
      </c>
      <c r="G20" s="5">
        <v>607000</v>
      </c>
      <c r="H20" s="3" t="s">
        <v>39</v>
      </c>
      <c r="I20" s="3" t="s">
        <v>69</v>
      </c>
    </row>
    <row r="21" spans="1:9" ht="87.75" customHeight="1" x14ac:dyDescent="0.25">
      <c r="A21" s="3" t="s">
        <v>12</v>
      </c>
      <c r="B21" s="3" t="s">
        <v>3</v>
      </c>
      <c r="C21" s="4">
        <v>43845</v>
      </c>
      <c r="D21" s="5">
        <v>2000000</v>
      </c>
      <c r="E21" s="6">
        <v>0.02</v>
      </c>
      <c r="F21" s="4">
        <v>51471</v>
      </c>
      <c r="G21" s="5">
        <v>1571978</v>
      </c>
      <c r="H21" s="3" t="s">
        <v>39</v>
      </c>
      <c r="I21" s="3" t="s">
        <v>69</v>
      </c>
    </row>
    <row r="22" spans="1:9" ht="94.5" customHeight="1" x14ac:dyDescent="0.25">
      <c r="A22" s="3" t="s">
        <v>13</v>
      </c>
      <c r="B22" s="3" t="s">
        <v>3</v>
      </c>
      <c r="C22" s="4">
        <v>43998</v>
      </c>
      <c r="D22" s="5">
        <v>2000000</v>
      </c>
      <c r="E22" s="6">
        <v>0.03</v>
      </c>
      <c r="F22" s="4">
        <v>51471</v>
      </c>
      <c r="G22" s="5">
        <v>1605560</v>
      </c>
      <c r="H22" s="3" t="s">
        <v>40</v>
      </c>
      <c r="I22" s="3" t="s">
        <v>51</v>
      </c>
    </row>
    <row r="23" spans="1:9" ht="68.25" customHeight="1" x14ac:dyDescent="0.25">
      <c r="A23" s="7" t="s">
        <v>14</v>
      </c>
      <c r="B23" s="7" t="s">
        <v>2</v>
      </c>
      <c r="C23" s="8">
        <v>44355</v>
      </c>
      <c r="D23" s="9">
        <v>2930000</v>
      </c>
      <c r="E23" s="10" t="s">
        <v>18</v>
      </c>
      <c r="F23" s="8">
        <v>50802</v>
      </c>
      <c r="G23" s="9">
        <v>1890000</v>
      </c>
      <c r="H23" s="7" t="s">
        <v>41</v>
      </c>
      <c r="I23" s="7" t="s">
        <v>66</v>
      </c>
    </row>
    <row r="24" spans="1:9" ht="28.5" customHeight="1" x14ac:dyDescent="0.25">
      <c r="A24" s="43" t="s">
        <v>65</v>
      </c>
      <c r="B24" s="44"/>
      <c r="C24" s="44"/>
      <c r="D24" s="44"/>
      <c r="E24" s="44"/>
      <c r="F24" s="44"/>
      <c r="G24" s="14">
        <f>SUM(G16:G23)</f>
        <v>8150386</v>
      </c>
      <c r="H24" s="14"/>
      <c r="I24" s="15"/>
    </row>
  </sheetData>
  <mergeCells count="5">
    <mergeCell ref="A24:F24"/>
    <mergeCell ref="A1:I1"/>
    <mergeCell ref="A2:I2"/>
    <mergeCell ref="A12:I12"/>
    <mergeCell ref="A13:I13"/>
  </mergeCells>
  <pageMargins left="0.2" right="0.2" top="0.25" bottom="0.2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6998-B39A-4A61-9692-4E0782087F2A}">
  <dimension ref="A1:M26"/>
  <sheetViews>
    <sheetView tabSelected="1" workbookViewId="0">
      <selection activeCell="J12" sqref="J12"/>
    </sheetView>
  </sheetViews>
  <sheetFormatPr defaultRowHeight="15" x14ac:dyDescent="0.25"/>
  <cols>
    <col min="1" max="1" width="13.28515625" customWidth="1"/>
    <col min="4" max="4" width="14.85546875" customWidth="1"/>
    <col min="6" max="6" width="19.7109375" customWidth="1"/>
    <col min="7" max="7" width="15.28515625" customWidth="1"/>
    <col min="8" max="8" width="38.5703125" customWidth="1"/>
    <col min="9" max="9" width="14.5703125" customWidth="1"/>
    <col min="10" max="10" width="36" style="32" customWidth="1"/>
    <col min="11" max="11" width="17.85546875" customWidth="1"/>
    <col min="12" max="12" width="15.42578125" bestFit="1" customWidth="1"/>
    <col min="13" max="13" width="15.140625" bestFit="1" customWidth="1"/>
  </cols>
  <sheetData>
    <row r="1" spans="1:13" s="1" customFormat="1" ht="1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29"/>
    </row>
    <row r="2" spans="1:13" s="1" customFormat="1" ht="14.25" customHeight="1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29"/>
    </row>
    <row r="3" spans="1:13" s="1" customFormat="1" ht="14.25" x14ac:dyDescent="0.25">
      <c r="J3" s="29"/>
    </row>
    <row r="4" spans="1:13" s="1" customFormat="1" ht="45" x14ac:dyDescent="0.25">
      <c r="A4" s="11" t="s">
        <v>11</v>
      </c>
      <c r="B4" s="11" t="s">
        <v>4</v>
      </c>
      <c r="C4" s="11" t="s">
        <v>0</v>
      </c>
      <c r="D4" s="11" t="s">
        <v>46</v>
      </c>
      <c r="E4" s="11" t="s">
        <v>1</v>
      </c>
      <c r="F4" s="11" t="s">
        <v>70</v>
      </c>
      <c r="G4" s="11" t="s">
        <v>5</v>
      </c>
      <c r="H4" s="51" t="s">
        <v>49</v>
      </c>
      <c r="I4" s="52"/>
      <c r="J4" s="29"/>
    </row>
    <row r="5" spans="1:13" s="1" customFormat="1" ht="38.25" customHeight="1" x14ac:dyDescent="0.25">
      <c r="A5" s="61" t="s">
        <v>42</v>
      </c>
      <c r="B5" s="61" t="s">
        <v>2</v>
      </c>
      <c r="C5" s="53">
        <v>44861</v>
      </c>
      <c r="D5" s="59">
        <v>11370000</v>
      </c>
      <c r="E5" s="57">
        <v>3.5000000000000003E-2</v>
      </c>
      <c r="F5" s="53" t="s">
        <v>54</v>
      </c>
      <c r="G5" s="55">
        <v>0</v>
      </c>
      <c r="H5" s="49" t="s">
        <v>74</v>
      </c>
      <c r="I5" s="50"/>
      <c r="J5" s="28"/>
      <c r="K5" s="27"/>
      <c r="L5" s="27"/>
    </row>
    <row r="6" spans="1:13" s="1" customFormat="1" ht="18" customHeight="1" x14ac:dyDescent="0.25">
      <c r="A6" s="62"/>
      <c r="B6" s="62"/>
      <c r="C6" s="54"/>
      <c r="D6" s="60"/>
      <c r="E6" s="58"/>
      <c r="F6" s="54"/>
      <c r="G6" s="56"/>
      <c r="H6" s="36" t="s">
        <v>80</v>
      </c>
      <c r="I6" s="37">
        <v>81900</v>
      </c>
      <c r="J6" s="30"/>
      <c r="K6" s="27"/>
      <c r="L6" s="27"/>
      <c r="M6" s="26"/>
    </row>
    <row r="7" spans="1:13" s="1" customFormat="1" ht="18" customHeight="1" x14ac:dyDescent="0.2">
      <c r="A7" s="62"/>
      <c r="B7" s="62"/>
      <c r="C7" s="54"/>
      <c r="D7" s="60"/>
      <c r="E7" s="58"/>
      <c r="F7" s="54"/>
      <c r="G7" s="56"/>
      <c r="H7" s="38" t="s">
        <v>61</v>
      </c>
      <c r="I7" s="39">
        <v>2346750</v>
      </c>
      <c r="J7" s="31"/>
      <c r="K7" s="27"/>
      <c r="L7" s="27"/>
      <c r="M7" s="26"/>
    </row>
    <row r="8" spans="1:13" s="1" customFormat="1" ht="18" customHeight="1" x14ac:dyDescent="0.2">
      <c r="A8" s="62"/>
      <c r="B8" s="62"/>
      <c r="C8" s="54"/>
      <c r="D8" s="60"/>
      <c r="E8" s="58"/>
      <c r="F8" s="54"/>
      <c r="G8" s="56"/>
      <c r="H8" s="38" t="s">
        <v>63</v>
      </c>
      <c r="I8" s="39">
        <v>273638</v>
      </c>
      <c r="J8" s="31"/>
      <c r="K8" s="27"/>
      <c r="L8" s="27"/>
      <c r="M8" s="26"/>
    </row>
    <row r="9" spans="1:13" s="1" customFormat="1" ht="18" customHeight="1" x14ac:dyDescent="0.2">
      <c r="A9" s="62"/>
      <c r="B9" s="62"/>
      <c r="C9" s="54"/>
      <c r="D9" s="60"/>
      <c r="E9" s="58"/>
      <c r="F9" s="54"/>
      <c r="G9" s="56"/>
      <c r="H9" s="38" t="s">
        <v>64</v>
      </c>
      <c r="I9" s="40">
        <v>263301</v>
      </c>
      <c r="J9" s="31"/>
      <c r="K9" s="27"/>
      <c r="L9" s="27"/>
      <c r="M9" s="26"/>
    </row>
    <row r="10" spans="1:13" s="1" customFormat="1" ht="18" customHeight="1" x14ac:dyDescent="0.2">
      <c r="A10" s="62"/>
      <c r="B10" s="62"/>
      <c r="C10" s="54"/>
      <c r="D10" s="60"/>
      <c r="E10" s="58"/>
      <c r="F10" s="54"/>
      <c r="G10" s="56"/>
      <c r="H10" s="41" t="s">
        <v>78</v>
      </c>
      <c r="I10" s="39">
        <f>SUM(I6:I9)</f>
        <v>2965589</v>
      </c>
      <c r="J10" s="28"/>
      <c r="M10" s="26"/>
    </row>
    <row r="11" spans="1:13" s="1" customFormat="1" ht="17.100000000000001" customHeight="1" x14ac:dyDescent="0.25">
      <c r="A11" s="62"/>
      <c r="B11" s="62"/>
      <c r="C11" s="54"/>
      <c r="D11" s="60"/>
      <c r="E11" s="58"/>
      <c r="F11" s="54"/>
      <c r="G11" s="56"/>
      <c r="H11" s="42"/>
      <c r="I11" s="40"/>
      <c r="J11" s="28"/>
      <c r="K11" s="27"/>
      <c r="L11" s="27"/>
      <c r="M11" s="26"/>
    </row>
    <row r="12" spans="1:13" s="1" customFormat="1" ht="20.25" customHeight="1" x14ac:dyDescent="0.25">
      <c r="A12" s="61" t="s">
        <v>43</v>
      </c>
      <c r="B12" s="61" t="s">
        <v>2</v>
      </c>
      <c r="C12" s="53">
        <v>45503</v>
      </c>
      <c r="D12" s="59">
        <v>11880000</v>
      </c>
      <c r="E12" s="57">
        <v>0.05</v>
      </c>
      <c r="F12" s="53" t="s">
        <v>55</v>
      </c>
      <c r="G12" s="59">
        <v>0</v>
      </c>
      <c r="H12" s="12" t="s">
        <v>76</v>
      </c>
      <c r="I12" s="18">
        <v>11370000</v>
      </c>
      <c r="J12" s="28"/>
      <c r="K12" s="27"/>
      <c r="L12" s="27"/>
      <c r="M12" s="26"/>
    </row>
    <row r="13" spans="1:13" s="1" customFormat="1" ht="17.100000000000001" customHeight="1" x14ac:dyDescent="0.25">
      <c r="A13" s="62"/>
      <c r="B13" s="62"/>
      <c r="C13" s="54"/>
      <c r="D13" s="60"/>
      <c r="E13" s="58"/>
      <c r="F13" s="54"/>
      <c r="G13" s="60"/>
      <c r="H13" s="13" t="s">
        <v>75</v>
      </c>
      <c r="I13" s="17">
        <v>595650</v>
      </c>
      <c r="J13" s="29"/>
      <c r="K13" s="24"/>
    </row>
    <row r="14" spans="1:13" s="1" customFormat="1" ht="17.100000000000001" customHeight="1" x14ac:dyDescent="0.25">
      <c r="A14" s="62"/>
      <c r="B14" s="62"/>
      <c r="C14" s="54"/>
      <c r="D14" s="60"/>
      <c r="E14" s="58"/>
      <c r="F14" s="54"/>
      <c r="G14" s="60"/>
      <c r="H14" s="13" t="s">
        <v>56</v>
      </c>
      <c r="I14" s="17">
        <f>10914.92+104690+2130</f>
        <v>117734.92</v>
      </c>
      <c r="J14" s="29"/>
      <c r="K14" s="24"/>
    </row>
    <row r="15" spans="1:13" s="1" customFormat="1" ht="17.100000000000001" customHeight="1" x14ac:dyDescent="0.25">
      <c r="A15" s="62"/>
      <c r="B15" s="62"/>
      <c r="C15" s="54"/>
      <c r="D15" s="60"/>
      <c r="E15" s="58"/>
      <c r="F15" s="54"/>
      <c r="G15" s="60"/>
      <c r="H15" s="13" t="s">
        <v>57</v>
      </c>
      <c r="I15" s="21">
        <v>-203385</v>
      </c>
      <c r="J15" s="29"/>
      <c r="K15" s="24"/>
    </row>
    <row r="16" spans="1:13" s="1" customFormat="1" ht="42" customHeight="1" x14ac:dyDescent="0.25">
      <c r="A16" s="61" t="s">
        <v>21</v>
      </c>
      <c r="B16" s="61" t="s">
        <v>2</v>
      </c>
      <c r="C16" s="53">
        <v>45855</v>
      </c>
      <c r="D16" s="59">
        <v>22985000</v>
      </c>
      <c r="E16" s="66">
        <v>3.4750000000000003E-2</v>
      </c>
      <c r="F16" s="53">
        <v>46583</v>
      </c>
      <c r="G16" s="59">
        <v>22985000</v>
      </c>
      <c r="H16" s="47" t="s">
        <v>77</v>
      </c>
      <c r="I16" s="48"/>
      <c r="J16" s="29"/>
      <c r="K16" s="16"/>
      <c r="L16" s="25"/>
      <c r="M16" s="26"/>
    </row>
    <row r="17" spans="1:9" ht="16.5" customHeight="1" x14ac:dyDescent="0.25">
      <c r="A17" s="62"/>
      <c r="B17" s="62"/>
      <c r="C17" s="54"/>
      <c r="D17" s="60"/>
      <c r="E17" s="67"/>
      <c r="F17" s="54"/>
      <c r="G17" s="60"/>
      <c r="H17" s="22" t="s">
        <v>58</v>
      </c>
      <c r="I17" s="19">
        <v>14430670</v>
      </c>
    </row>
    <row r="18" spans="1:9" ht="17.100000000000001" customHeight="1" x14ac:dyDescent="0.25">
      <c r="A18" s="62"/>
      <c r="B18" s="62"/>
      <c r="C18" s="54"/>
      <c r="D18" s="60"/>
      <c r="E18" s="67"/>
      <c r="F18" s="54"/>
      <c r="G18" s="60"/>
      <c r="H18" s="23" t="s">
        <v>73</v>
      </c>
      <c r="I18" s="19">
        <v>1254510</v>
      </c>
    </row>
    <row r="19" spans="1:9" ht="17.100000000000001" customHeight="1" x14ac:dyDescent="0.25">
      <c r="A19" s="62"/>
      <c r="B19" s="62"/>
      <c r="C19" s="54"/>
      <c r="D19" s="60"/>
      <c r="E19" s="67"/>
      <c r="F19" s="54"/>
      <c r="G19" s="60"/>
      <c r="H19" s="23" t="s">
        <v>59</v>
      </c>
      <c r="I19" s="20">
        <v>310283</v>
      </c>
    </row>
    <row r="20" spans="1:9" ht="17.100000000000001" customHeight="1" x14ac:dyDescent="0.25">
      <c r="A20" s="62"/>
      <c r="B20" s="62"/>
      <c r="C20" s="54"/>
      <c r="D20" s="60"/>
      <c r="E20" s="67"/>
      <c r="F20" s="54"/>
      <c r="G20" s="60"/>
      <c r="H20" s="23" t="s">
        <v>60</v>
      </c>
      <c r="I20" s="20">
        <v>188515</v>
      </c>
    </row>
    <row r="21" spans="1:9" ht="17.100000000000001" customHeight="1" x14ac:dyDescent="0.25">
      <c r="A21" s="62"/>
      <c r="B21" s="62"/>
      <c r="C21" s="54"/>
      <c r="D21" s="60"/>
      <c r="E21" s="67"/>
      <c r="F21" s="54"/>
      <c r="G21" s="60"/>
      <c r="H21" s="23" t="s">
        <v>61</v>
      </c>
      <c r="I21" s="20">
        <v>2346750</v>
      </c>
    </row>
    <row r="22" spans="1:9" ht="17.100000000000001" customHeight="1" x14ac:dyDescent="0.25">
      <c r="A22" s="62"/>
      <c r="B22" s="62"/>
      <c r="C22" s="54"/>
      <c r="D22" s="60"/>
      <c r="E22" s="67"/>
      <c r="F22" s="54"/>
      <c r="G22" s="60"/>
      <c r="H22" s="23" t="s">
        <v>62</v>
      </c>
      <c r="I22" s="20">
        <v>738211</v>
      </c>
    </row>
    <row r="23" spans="1:9" ht="17.100000000000001" customHeight="1" x14ac:dyDescent="0.25">
      <c r="A23" s="62"/>
      <c r="B23" s="62"/>
      <c r="C23" s="54"/>
      <c r="D23" s="60"/>
      <c r="E23" s="67"/>
      <c r="F23" s="54"/>
      <c r="G23" s="60"/>
      <c r="H23" s="23" t="s">
        <v>63</v>
      </c>
      <c r="I23" s="20">
        <v>273638</v>
      </c>
    </row>
    <row r="24" spans="1:9" ht="17.100000000000001" customHeight="1" x14ac:dyDescent="0.25">
      <c r="A24" s="62"/>
      <c r="B24" s="62"/>
      <c r="C24" s="54"/>
      <c r="D24" s="60"/>
      <c r="E24" s="67"/>
      <c r="F24" s="54"/>
      <c r="G24" s="60"/>
      <c r="H24" s="23" t="s">
        <v>64</v>
      </c>
      <c r="I24" s="20">
        <v>263301</v>
      </c>
    </row>
    <row r="25" spans="1:9" ht="17.100000000000001" customHeight="1" x14ac:dyDescent="0.25">
      <c r="A25" s="62"/>
      <c r="B25" s="62"/>
      <c r="C25" s="54"/>
      <c r="D25" s="60"/>
      <c r="E25" s="67"/>
      <c r="F25" s="54"/>
      <c r="G25" s="60"/>
      <c r="H25" s="23" t="s">
        <v>79</v>
      </c>
      <c r="I25" s="34">
        <v>249868</v>
      </c>
    </row>
    <row r="26" spans="1:9" ht="17.100000000000001" customHeight="1" x14ac:dyDescent="0.25">
      <c r="A26" s="63"/>
      <c r="B26" s="63"/>
      <c r="C26" s="64"/>
      <c r="D26" s="65"/>
      <c r="E26" s="68"/>
      <c r="F26" s="64"/>
      <c r="G26" s="65"/>
      <c r="H26" s="35" t="s">
        <v>78</v>
      </c>
      <c r="I26" s="33">
        <f>SUM(I17:I25)</f>
        <v>20055746</v>
      </c>
    </row>
  </sheetData>
  <mergeCells count="26">
    <mergeCell ref="C16:C26"/>
    <mergeCell ref="D16:D26"/>
    <mergeCell ref="E16:E26"/>
    <mergeCell ref="F16:F26"/>
    <mergeCell ref="G16:G26"/>
    <mergeCell ref="F12:F15"/>
    <mergeCell ref="E12:E15"/>
    <mergeCell ref="D12:D15"/>
    <mergeCell ref="C12:C15"/>
    <mergeCell ref="B12:B15"/>
    <mergeCell ref="H16:I16"/>
    <mergeCell ref="H5:I5"/>
    <mergeCell ref="A1:I1"/>
    <mergeCell ref="A2:I2"/>
    <mergeCell ref="H4:I4"/>
    <mergeCell ref="F5:F11"/>
    <mergeCell ref="G5:G11"/>
    <mergeCell ref="E5:E11"/>
    <mergeCell ref="D5:D11"/>
    <mergeCell ref="C5:C11"/>
    <mergeCell ref="B5:B11"/>
    <mergeCell ref="A5:A11"/>
    <mergeCell ref="A16:A26"/>
    <mergeCell ref="B16:B26"/>
    <mergeCell ref="A12:A15"/>
    <mergeCell ref="G12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Q2&amp;3 Long Term Debt</vt:lpstr>
      <vt:lpstr>Q2&amp;3 Short Term Debt</vt:lpstr>
      <vt:lpstr>'Q2&amp;3 Long Term Debt'!Print_Area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Peeples</dc:creator>
  <cp:lastModifiedBy>Tina Frederick</cp:lastModifiedBy>
  <cp:lastPrinted>2026-04-22T12:55:14Z</cp:lastPrinted>
  <dcterms:created xsi:type="dcterms:W3CDTF">2024-08-03T20:15:45Z</dcterms:created>
  <dcterms:modified xsi:type="dcterms:W3CDTF">2026-04-24T18:17:06Z</dcterms:modified>
</cp:coreProperties>
</file>