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595\Desktop\KRWA\Black Mountain\Application\"/>
    </mc:Choice>
  </mc:AlternateContent>
  <xr:revisionPtr revIDLastSave="0" documentId="8_{2A653D09-FC7E-4C94-A8A9-B6E07202112F}" xr6:coauthVersionLast="47" xr6:coauthVersionMax="47" xr10:uidLastSave="{00000000-0000-0000-0000-000000000000}"/>
  <bookViews>
    <workbookView xWindow="28680" yWindow="270" windowWidth="25440" windowHeight="15270" xr2:uid="{AB76B9EE-1300-46D1-BB02-DFF167377FE1}"/>
  </bookViews>
  <sheets>
    <sheet name="Page 1" sheetId="2" r:id="rId1"/>
    <sheet name="SORTED" sheetId="3" r:id="rId2"/>
  </sheets>
  <definedNames>
    <definedName name="_xlnm.Print_Titles" localSheetId="0">'Page 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3" l="1"/>
  <c r="I29" i="3"/>
  <c r="J29" i="3" s="1"/>
  <c r="K64" i="3"/>
  <c r="K63" i="3"/>
  <c r="K54" i="3"/>
  <c r="K43" i="3"/>
  <c r="K42" i="3"/>
  <c r="K38" i="3"/>
  <c r="K19" i="3"/>
  <c r="K11" i="3"/>
  <c r="K10" i="3"/>
  <c r="K7" i="3"/>
  <c r="F66" i="3"/>
  <c r="M64" i="3"/>
  <c r="M54" i="3"/>
  <c r="M43" i="3"/>
  <c r="M42" i="3"/>
  <c r="M38" i="3"/>
  <c r="M19" i="3"/>
  <c r="M11" i="3"/>
  <c r="M10" i="3"/>
  <c r="M7" i="3"/>
  <c r="K66" i="3" l="1"/>
  <c r="I11" i="3" l="1"/>
  <c r="J11" i="3" s="1"/>
  <c r="I63" i="3"/>
  <c r="J63" i="3" s="1"/>
  <c r="I62" i="3"/>
  <c r="J62" i="3" s="1"/>
  <c r="I61" i="3"/>
  <c r="J61" i="3" s="1"/>
  <c r="I60" i="3"/>
  <c r="J60" i="3" s="1"/>
  <c r="I59" i="3"/>
  <c r="J59" i="3" s="1"/>
  <c r="I58" i="3"/>
  <c r="J58" i="3" s="1"/>
  <c r="I57" i="3"/>
  <c r="J57" i="3" s="1"/>
  <c r="H56" i="3"/>
  <c r="I38" i="3"/>
  <c r="J38" i="3" s="1"/>
  <c r="I42" i="3"/>
  <c r="J42" i="3" s="1"/>
  <c r="I41" i="3"/>
  <c r="J41" i="3" s="1"/>
  <c r="I40" i="3"/>
  <c r="J40" i="3" s="1"/>
  <c r="I39" i="3"/>
  <c r="J39" i="3" s="1"/>
  <c r="I37" i="3"/>
  <c r="J37" i="3" s="1"/>
  <c r="I36" i="3"/>
  <c r="J36" i="3" s="1"/>
  <c r="I35" i="3"/>
  <c r="J35" i="3" s="1"/>
  <c r="I34" i="3"/>
  <c r="J34" i="3" s="1"/>
  <c r="I33" i="3"/>
  <c r="J33" i="3" s="1"/>
  <c r="I32" i="3"/>
  <c r="J32" i="3" s="1"/>
  <c r="I31" i="3"/>
  <c r="J31" i="3" s="1"/>
  <c r="I30" i="3"/>
  <c r="J30" i="3" s="1"/>
  <c r="H28" i="3"/>
  <c r="I28" i="3" s="1"/>
  <c r="J28" i="3" s="1"/>
  <c r="I27" i="3"/>
  <c r="J27" i="3" s="1"/>
  <c r="H26" i="3"/>
  <c r="I25" i="3"/>
  <c r="J25" i="3" s="1"/>
  <c r="I24" i="3"/>
  <c r="J24" i="3" s="1"/>
  <c r="I23" i="3"/>
  <c r="J23" i="3" s="1"/>
  <c r="I22" i="3"/>
  <c r="J22" i="3" s="1"/>
  <c r="I21" i="3"/>
  <c r="J21" i="3" s="1"/>
  <c r="I20" i="3"/>
  <c r="J20" i="3" s="1"/>
  <c r="I54" i="3"/>
  <c r="J54" i="3" s="1"/>
  <c r="I53" i="3"/>
  <c r="J53" i="3" s="1"/>
  <c r="I52" i="3"/>
  <c r="J52" i="3" s="1"/>
  <c r="I51" i="3"/>
  <c r="J51" i="3" s="1"/>
  <c r="I43" i="3"/>
  <c r="J43" i="3" s="1"/>
  <c r="I50" i="3"/>
  <c r="J50" i="3" s="1"/>
  <c r="I49" i="3"/>
  <c r="J49" i="3" s="1"/>
  <c r="I48" i="3"/>
  <c r="J48" i="3" s="1"/>
  <c r="I47" i="3"/>
  <c r="J47" i="3" s="1"/>
  <c r="I46" i="3"/>
  <c r="J46" i="3" s="1"/>
  <c r="I45" i="3"/>
  <c r="J45" i="3" s="1"/>
  <c r="I44" i="3"/>
  <c r="J44" i="3" s="1"/>
  <c r="I64" i="3"/>
  <c r="J64" i="3" s="1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2" i="3"/>
  <c r="J12" i="3" s="1"/>
  <c r="I10" i="3"/>
  <c r="J10" i="3" s="1"/>
  <c r="I9" i="3"/>
  <c r="J9" i="3" s="1"/>
  <c r="I8" i="3"/>
  <c r="J8" i="3" s="1"/>
  <c r="I7" i="3"/>
  <c r="J7" i="3" s="1"/>
  <c r="I6" i="3"/>
  <c r="J6" i="3" s="1"/>
  <c r="G63" i="2"/>
  <c r="H63" i="2" s="1"/>
  <c r="I63" i="2" s="1"/>
  <c r="G101" i="2"/>
  <c r="H101" i="2" s="1"/>
  <c r="I101" i="2" s="1"/>
  <c r="H9" i="2"/>
  <c r="I9" i="2" s="1"/>
  <c r="H11" i="2"/>
  <c r="I11" i="2" s="1"/>
  <c r="H12" i="2"/>
  <c r="I12" i="2" s="1"/>
  <c r="H13" i="2"/>
  <c r="I13" i="2" s="1"/>
  <c r="H14" i="2"/>
  <c r="I14" i="2" s="1"/>
  <c r="H15" i="2"/>
  <c r="I15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6" i="2"/>
  <c r="I26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40" i="2"/>
  <c r="I40" i="2" s="1"/>
  <c r="H41" i="2"/>
  <c r="I41" i="2" s="1"/>
  <c r="H76" i="2"/>
  <c r="I76" i="2" s="1"/>
  <c r="H77" i="2"/>
  <c r="I77" i="2" s="1"/>
  <c r="H78" i="2"/>
  <c r="I78" i="2" s="1"/>
  <c r="H79" i="2"/>
  <c r="I79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100" i="2"/>
  <c r="I100" i="2" s="1"/>
  <c r="H102" i="2"/>
  <c r="I102" i="2" s="1"/>
  <c r="H103" i="2"/>
  <c r="I103" i="2" s="1"/>
  <c r="H104" i="2"/>
  <c r="I104" i="2" s="1"/>
  <c r="H105" i="2"/>
  <c r="I105" i="2" s="1"/>
  <c r="H106" i="2"/>
  <c r="I106" i="2" s="1"/>
  <c r="H107" i="2"/>
  <c r="I107" i="2" s="1"/>
  <c r="H108" i="2"/>
  <c r="I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8" i="2"/>
  <c r="I118" i="2" s="1"/>
  <c r="H119" i="2"/>
  <c r="I119" i="2" s="1"/>
  <c r="H120" i="2"/>
  <c r="I120" i="2" s="1"/>
  <c r="H121" i="2"/>
  <c r="I121" i="2" s="1"/>
  <c r="H123" i="2"/>
  <c r="I123" i="2" s="1"/>
  <c r="H124" i="2"/>
  <c r="I124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4" i="2"/>
  <c r="I64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" i="2"/>
  <c r="I7" i="2" s="1"/>
  <c r="G65" i="2"/>
  <c r="H65" i="2" s="1"/>
  <c r="I65" i="2" s="1"/>
  <c r="E127" i="2"/>
  <c r="E131" i="2" s="1"/>
  <c r="I26" i="3" l="1"/>
  <c r="J26" i="3" s="1"/>
  <c r="H66" i="3"/>
  <c r="M37" i="3"/>
  <c r="I56" i="3"/>
  <c r="J56" i="3" s="1"/>
  <c r="M63" i="3"/>
  <c r="G127" i="2"/>
  <c r="G131" i="2" s="1"/>
  <c r="H127" i="2"/>
  <c r="M66" i="3" l="1"/>
  <c r="H131" i="2"/>
</calcChain>
</file>

<file path=xl/sharedStrings.xml><?xml version="1.0" encoding="utf-8"?>
<sst xmlns="http://schemas.openxmlformats.org/spreadsheetml/2006/main" count="382" uniqueCount="121">
  <si>
    <t>BLACK MOUNTAIN UTILITY</t>
  </si>
  <si>
    <t>WATER DISTRICT</t>
  </si>
  <si>
    <t>ASSET LISTING</t>
  </si>
  <si>
    <t>DEPRECIATION SCHEDULE</t>
  </si>
  <si>
    <t>METERS 1-1-11</t>
  </si>
  <si>
    <t>METER 1-11-11</t>
  </si>
  <si>
    <t>PINE MTN-METERS</t>
  </si>
  <si>
    <t>MOLUS-METERS</t>
  </si>
  <si>
    <t>OTHER MISC EQ.</t>
  </si>
  <si>
    <t>LEAK DETECTOR</t>
  </si>
  <si>
    <t>HOLE RAM</t>
  </si>
  <si>
    <t>DRILL MACHINE</t>
  </si>
  <si>
    <t>TELEMETRY</t>
  </si>
  <si>
    <t>LISTENING DEVICES</t>
  </si>
  <si>
    <t>TRENCH BOX</t>
  </si>
  <si>
    <t>1997 ADDITIONS</t>
  </si>
  <si>
    <t>1999 ADDITIONS</t>
  </si>
  <si>
    <t>2002 ADDITIONS</t>
  </si>
  <si>
    <t>2003 ADDITIONS</t>
  </si>
  <si>
    <t>COPIER, 2010</t>
  </si>
  <si>
    <t>2011 CUMPITERS</t>
  </si>
  <si>
    <t>2011 BILLING SOFTWARE</t>
  </si>
  <si>
    <t>LEXMARK PRINTER 5814</t>
  </si>
  <si>
    <t>LEXMARK PRINTER 218</t>
  </si>
  <si>
    <t xml:space="preserve">COPIER </t>
  </si>
  <si>
    <t>F250 TRUCK</t>
  </si>
  <si>
    <t>F-150 4X4</t>
  </si>
  <si>
    <t>F-150 4X2</t>
  </si>
  <si>
    <t>FORD RANGER 1/07</t>
  </si>
  <si>
    <t>JURST TRAILER 1/13/11</t>
  </si>
  <si>
    <t>USED FORD DUMP TRK</t>
  </si>
  <si>
    <t>GH FORD RANGER</t>
  </si>
  <si>
    <t>2008 CHEVY PU 12/15</t>
  </si>
  <si>
    <t>USED DODGE TRUCK 8/18</t>
  </si>
  <si>
    <t>NEW ENGINE F-250</t>
  </si>
  <si>
    <t>USED TRUCK</t>
  </si>
  <si>
    <t>BACKHOE 1997</t>
  </si>
  <si>
    <t>J.D. AIR COMPESSOR</t>
  </si>
  <si>
    <t>CAT TRACKHOE</t>
  </si>
  <si>
    <t>BUILDING 8/1/00</t>
  </si>
  <si>
    <t>BLDG REP. 12/07</t>
  </si>
  <si>
    <t>BLDG REP. 06/08</t>
  </si>
  <si>
    <t>OFFICE REDO 2010</t>
  </si>
  <si>
    <t>ROOF NEW-2010</t>
  </si>
  <si>
    <t>HEAT PUMPS 2011</t>
  </si>
  <si>
    <t>HEAT PUMP 12/13</t>
  </si>
  <si>
    <t>BLDG SECURITY SYS</t>
  </si>
  <si>
    <t>WALLINS SYSTEM</t>
  </si>
  <si>
    <t>GH-STRUCTURES</t>
  </si>
  <si>
    <t>DEPR.</t>
  </si>
  <si>
    <t>LIFE</t>
  </si>
  <si>
    <t>TOTAL</t>
  </si>
  <si>
    <t>ASSET</t>
  </si>
  <si>
    <t>COST</t>
  </si>
  <si>
    <t>ACCUM</t>
  </si>
  <si>
    <t>DEPR</t>
  </si>
  <si>
    <t>EXP</t>
  </si>
  <si>
    <t>VALUE</t>
  </si>
  <si>
    <t>YRS</t>
  </si>
  <si>
    <t>LAND</t>
  </si>
  <si>
    <t>OFFICE BLDG. 2000</t>
  </si>
  <si>
    <t>LAND RIGHTS 2006</t>
  </si>
  <si>
    <t>LAND RIGHTS 2013</t>
  </si>
  <si>
    <t>GH LAND &amp; RIGHTS</t>
  </si>
  <si>
    <t>ORGANIZATIONAL COST</t>
  </si>
  <si>
    <t>FRANCHISE FEES</t>
  </si>
  <si>
    <t>WELLS &amp; SPRINGS</t>
  </si>
  <si>
    <t>PUMPING EQUIPMENT</t>
  </si>
  <si>
    <t>1997 ADDITION</t>
  </si>
  <si>
    <t>2001 ADDITION</t>
  </si>
  <si>
    <t>2004 ADDITION</t>
  </si>
  <si>
    <t>2006 AGES ADDITION</t>
  </si>
  <si>
    <t>HOLMES MILL PUMPING</t>
  </si>
  <si>
    <t>WALLINS II PUMPING</t>
  </si>
  <si>
    <t>GREEN HILLS</t>
  </si>
  <si>
    <t>PINE MTN</t>
  </si>
  <si>
    <t>MOLUS</t>
  </si>
  <si>
    <t>WOODARD BRANCH</t>
  </si>
  <si>
    <t>DIST. RES. &amp; STANDPIPES</t>
  </si>
  <si>
    <t>2004 PUTNEY</t>
  </si>
  <si>
    <t>PINE MTN TANKS</t>
  </si>
  <si>
    <t>HOLMES MILL TANKS</t>
  </si>
  <si>
    <t>WALLINS TANKS</t>
  </si>
  <si>
    <t>TRANS &amp; DIST MAINS</t>
  </si>
  <si>
    <t>2000 ADDITIONS</t>
  </si>
  <si>
    <t>2004 ADDITIONS</t>
  </si>
  <si>
    <t>2006 PUTNEY ADDITION</t>
  </si>
  <si>
    <t>2008 MOLUS PROJECT</t>
  </si>
  <si>
    <t>GH DIST LINES</t>
  </si>
  <si>
    <t>MOLUS DIST LINES</t>
  </si>
  <si>
    <t>PINE MTN DIST LINES</t>
  </si>
  <si>
    <t>HOMLES MILL DIST LINES</t>
  </si>
  <si>
    <t>WALLINS II DIST LINES</t>
  </si>
  <si>
    <t>BOOK</t>
  </si>
  <si>
    <t>PER DEPRECIATION SCHEDULE</t>
  </si>
  <si>
    <t>PER ANNUAL REPORT</t>
  </si>
  <si>
    <t>DIFFERENCE</t>
  </si>
  <si>
    <t>ANNUAL</t>
  </si>
  <si>
    <t>REPORT</t>
  </si>
  <si>
    <t>ACCOUNT</t>
  </si>
  <si>
    <t>BUYOUT OF LEASED VEHICLES</t>
  </si>
  <si>
    <t>USED VAN</t>
  </si>
  <si>
    <t>VEHICLE</t>
  </si>
  <si>
    <t>COMMUNICATION EQUIPMENT</t>
  </si>
  <si>
    <t>POWER OPERATED EQUIPMENT</t>
  </si>
  <si>
    <t>STRUCTURES &amp; IMPROVEMENTS</t>
  </si>
  <si>
    <t>OFFICE FURNITURE &amp; EQUIPMENT</t>
  </si>
  <si>
    <t>TRANSPORTATION EQUIPMENT</t>
  </si>
  <si>
    <t>OTHER PLANT AND MISC EQUIPMENT</t>
  </si>
  <si>
    <t>METERS AND METER INSTALLATIONS</t>
  </si>
  <si>
    <t>TRANSMISSION AND DISTRIBUTION MAINS</t>
  </si>
  <si>
    <t>DISTRIBUTION RESEVOIRS AND STANDPIPES</t>
  </si>
  <si>
    <t>LAND AND LAND RIGHTS</t>
  </si>
  <si>
    <t xml:space="preserve">ORGANIZATION </t>
  </si>
  <si>
    <t xml:space="preserve">FRANCHISES </t>
  </si>
  <si>
    <t>2005 ADDITIONS</t>
  </si>
  <si>
    <t>ADDITIONS</t>
  </si>
  <si>
    <t>ON THE ANNUAL REPORT THE MISC EQUIPMENT SHOULD HAVE BEEN INCLUDED IN 331</t>
  </si>
  <si>
    <t>THE ANNUAL REPORT REPORTED 12,909.11 TO MUCH IN DEPRECIATION EXPENSE FOR THE YEAR 2024</t>
  </si>
  <si>
    <t>WATER TREATMENT EQUIPMENT</t>
  </si>
  <si>
    <t>Water Treatment Equip.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</si>
</sst>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/>
    <xf numFmtId="43" fontId="3" fillId="0" borderId="0" xfId="0" applyNumberFormat="1" applyFont="1"/>
    <xf numFmtId="14" fontId="2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0" fillId="0" borderId="0" xfId="0" applyNumberFormat="1"/>
    <xf numFmtId="43" fontId="3" fillId="0" borderId="1" xfId="0" applyNumberFormat="1" applyFont="1" applyBorder="1" applyAlignment="1">
      <alignment horizontal="center"/>
    </xf>
    <xf numFmtId="43" fontId="0" fillId="0" borderId="1" xfId="0" applyNumberFormat="1" applyBorder="1"/>
    <xf numFmtId="0" fontId="0" fillId="0" borderId="0" xfId="0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43" fontId="3" fillId="2" borderId="1" xfId="0" applyNumberFormat="1" applyFont="1" applyFill="1" applyBorder="1" applyAlignment="1">
      <alignment horizontal="center"/>
    </xf>
    <xf numFmtId="43" fontId="3" fillId="2" borderId="1" xfId="0" applyNumberFormat="1" applyFont="1" applyFill="1" applyBorder="1"/>
    <xf numFmtId="43" fontId="0" fillId="2" borderId="1" xfId="0" applyNumberFormat="1" applyFill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3" borderId="1" xfId="0" applyFont="1" applyFill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43" fontId="2" fillId="0" borderId="1" xfId="0" applyNumberFormat="1" applyFont="1" applyBorder="1" applyAlignment="1">
      <alignment horizontal="center"/>
    </xf>
    <xf numFmtId="43" fontId="3" fillId="2" borderId="0" xfId="0" applyNumberFormat="1" applyFont="1" applyFill="1" applyAlignment="1">
      <alignment horizontal="center"/>
    </xf>
    <xf numFmtId="0" fontId="4" fillId="0" borderId="1" xfId="0" applyFont="1" applyBorder="1" applyAlignment="1">
      <alignment vertical="center"/>
    </xf>
    <xf numFmtId="43" fontId="3" fillId="2" borderId="0" xfId="0" applyNumberFormat="1" applyFont="1" applyFill="1"/>
    <xf numFmtId="14" fontId="2" fillId="0" borderId="1" xfId="0" applyNumberFormat="1" applyFont="1" applyBorder="1" applyAlignment="1">
      <alignment horizontal="center"/>
    </xf>
    <xf numFmtId="43" fontId="0" fillId="2" borderId="0" xfId="0" applyNumberFormat="1" applyFill="1"/>
    <xf numFmtId="43" fontId="0" fillId="4" borderId="0" xfId="0" applyNumberFormat="1" applyFill="1"/>
    <xf numFmtId="43" fontId="0" fillId="4" borderId="1" xfId="0" applyNumberFormat="1" applyFill="1" applyBorder="1"/>
    <xf numFmtId="43" fontId="2" fillId="4" borderId="1" xfId="0" applyNumberFormat="1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43" fontId="3" fillId="4" borderId="0" xfId="0" applyNumberFormat="1" applyFont="1" applyFill="1"/>
    <xf numFmtId="43" fontId="3" fillId="4" borderId="1" xfId="0" applyNumberFormat="1" applyFont="1" applyFill="1" applyBorder="1"/>
    <xf numFmtId="0" fontId="0" fillId="4" borderId="0" xfId="0" applyFill="1"/>
    <xf numFmtId="0" fontId="3" fillId="5" borderId="1" xfId="0" applyFont="1" applyFill="1" applyBorder="1"/>
    <xf numFmtId="43" fontId="2" fillId="0" borderId="0" xfId="0" applyNumberFormat="1" applyFont="1" applyAlignment="1">
      <alignment horizontal="center"/>
    </xf>
    <xf numFmtId="0" fontId="0" fillId="0" borderId="0" xfId="0" applyFill="1"/>
  </cellXfs>
  <cellStyles count="1"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8034A-9F94-4201-B691-5D0A660B0854}">
  <dimension ref="A1:I134"/>
  <sheetViews>
    <sheetView tabSelected="1" workbookViewId="0">
      <selection activeCell="B40" sqref="B40"/>
    </sheetView>
  </sheetViews>
  <sheetFormatPr defaultRowHeight="14.5" x14ac:dyDescent="0.35"/>
  <cols>
    <col min="1" max="1" width="8.90625" style="12"/>
    <col min="2" max="2" width="45.81640625" bestFit="1" customWidth="1"/>
    <col min="3" max="3" width="3.90625" style="11" customWidth="1"/>
    <col min="4" max="4" width="6.54296875" style="8" bestFit="1" customWidth="1"/>
    <col min="5" max="8" width="13.54296875" style="8" customWidth="1"/>
    <col min="9" max="9" width="12.81640625" customWidth="1"/>
  </cols>
  <sheetData>
    <row r="1" spans="1:9" x14ac:dyDescent="0.35">
      <c r="B1" s="17" t="s">
        <v>0</v>
      </c>
      <c r="C1" s="1"/>
      <c r="D1" s="27"/>
      <c r="E1" s="27"/>
      <c r="F1" s="5"/>
      <c r="H1" s="5"/>
    </row>
    <row r="2" spans="1:9" x14ac:dyDescent="0.35">
      <c r="B2" s="17" t="s">
        <v>1</v>
      </c>
      <c r="C2" s="1"/>
      <c r="D2" s="27"/>
      <c r="E2" s="27"/>
      <c r="F2" s="5"/>
      <c r="H2" s="5"/>
    </row>
    <row r="3" spans="1:9" x14ac:dyDescent="0.35">
      <c r="A3" s="28" t="s">
        <v>97</v>
      </c>
      <c r="B3" s="17" t="s">
        <v>2</v>
      </c>
      <c r="C3" s="1"/>
      <c r="D3" s="5"/>
      <c r="E3" s="7" t="s">
        <v>51</v>
      </c>
      <c r="F3" s="7" t="s">
        <v>54</v>
      </c>
      <c r="G3" s="7" t="s">
        <v>55</v>
      </c>
      <c r="H3" s="7" t="s">
        <v>54</v>
      </c>
    </row>
    <row r="4" spans="1:9" x14ac:dyDescent="0.35">
      <c r="A4" s="28" t="s">
        <v>98</v>
      </c>
      <c r="B4" s="17" t="s">
        <v>3</v>
      </c>
      <c r="C4" s="47" t="s">
        <v>49</v>
      </c>
      <c r="D4" s="47"/>
      <c r="E4" s="7" t="s">
        <v>52</v>
      </c>
      <c r="F4" s="7" t="s">
        <v>55</v>
      </c>
      <c r="G4" s="7" t="s">
        <v>56</v>
      </c>
      <c r="H4" s="7" t="s">
        <v>55</v>
      </c>
      <c r="I4" s="7" t="s">
        <v>93</v>
      </c>
    </row>
    <row r="5" spans="1:9" x14ac:dyDescent="0.35">
      <c r="A5" s="28" t="s">
        <v>99</v>
      </c>
      <c r="B5" s="18"/>
      <c r="C5" s="47" t="s">
        <v>50</v>
      </c>
      <c r="D5" s="47"/>
      <c r="E5" s="7" t="s">
        <v>53</v>
      </c>
      <c r="F5" s="6">
        <v>45291</v>
      </c>
      <c r="G5" s="6">
        <v>45657</v>
      </c>
      <c r="H5" s="6">
        <v>45657</v>
      </c>
      <c r="I5" s="7" t="s">
        <v>57</v>
      </c>
    </row>
    <row r="6" spans="1:9" x14ac:dyDescent="0.35">
      <c r="A6" s="23">
        <v>301</v>
      </c>
      <c r="B6" s="22" t="s">
        <v>113</v>
      </c>
      <c r="C6" s="3"/>
      <c r="D6" s="4"/>
      <c r="E6" s="4"/>
      <c r="F6" s="4"/>
      <c r="G6" s="10"/>
      <c r="H6" s="4"/>
      <c r="I6" s="24"/>
    </row>
    <row r="7" spans="1:9" x14ac:dyDescent="0.35">
      <c r="A7" s="23">
        <v>301</v>
      </c>
      <c r="B7" s="19" t="s">
        <v>64</v>
      </c>
      <c r="C7" s="13">
        <v>40</v>
      </c>
      <c r="D7" s="14" t="s">
        <v>58</v>
      </c>
      <c r="E7" s="15">
        <v>1597</v>
      </c>
      <c r="F7" s="15">
        <v>1530</v>
      </c>
      <c r="G7" s="16">
        <v>40</v>
      </c>
      <c r="H7" s="15">
        <f>F7+G7</f>
        <v>1570</v>
      </c>
      <c r="I7" s="16">
        <f>E7-H7</f>
        <v>27</v>
      </c>
    </row>
    <row r="8" spans="1:9" x14ac:dyDescent="0.35">
      <c r="A8" s="23">
        <v>302</v>
      </c>
      <c r="B8" s="22" t="s">
        <v>114</v>
      </c>
      <c r="C8" s="3"/>
      <c r="D8" s="9"/>
      <c r="E8" s="4"/>
      <c r="F8" s="4"/>
      <c r="G8" s="10"/>
      <c r="H8" s="4"/>
      <c r="I8" s="10"/>
    </row>
    <row r="9" spans="1:9" x14ac:dyDescent="0.35">
      <c r="A9" s="23">
        <v>302</v>
      </c>
      <c r="B9" s="19" t="s">
        <v>65</v>
      </c>
      <c r="C9" s="13">
        <v>40</v>
      </c>
      <c r="D9" s="14" t="s">
        <v>58</v>
      </c>
      <c r="E9" s="15">
        <v>840</v>
      </c>
      <c r="F9" s="15">
        <v>805</v>
      </c>
      <c r="G9" s="16">
        <v>21</v>
      </c>
      <c r="H9" s="15">
        <f>F9+G9</f>
        <v>826</v>
      </c>
      <c r="I9" s="16">
        <f>E9-H9</f>
        <v>14</v>
      </c>
    </row>
    <row r="10" spans="1:9" x14ac:dyDescent="0.35">
      <c r="A10" s="23">
        <v>303</v>
      </c>
      <c r="B10" s="22" t="s">
        <v>112</v>
      </c>
      <c r="C10" s="3"/>
      <c r="D10" s="9"/>
      <c r="E10" s="4"/>
      <c r="F10" s="4"/>
      <c r="G10" s="10"/>
      <c r="H10" s="4"/>
      <c r="I10" s="10"/>
    </row>
    <row r="11" spans="1:9" x14ac:dyDescent="0.35">
      <c r="A11" s="23">
        <v>303</v>
      </c>
      <c r="B11" s="21" t="s">
        <v>63</v>
      </c>
      <c r="C11" s="13">
        <v>0</v>
      </c>
      <c r="D11" s="14" t="s">
        <v>58</v>
      </c>
      <c r="E11" s="15">
        <v>2500</v>
      </c>
      <c r="F11" s="15">
        <v>0</v>
      </c>
      <c r="G11" s="16">
        <v>0</v>
      </c>
      <c r="H11" s="15">
        <f>F11+G11</f>
        <v>0</v>
      </c>
      <c r="I11" s="16">
        <f>E11-H11</f>
        <v>2500</v>
      </c>
    </row>
    <row r="12" spans="1:9" x14ac:dyDescent="0.35">
      <c r="A12" s="23">
        <v>303</v>
      </c>
      <c r="B12" s="21" t="s">
        <v>59</v>
      </c>
      <c r="C12" s="13">
        <v>0</v>
      </c>
      <c r="D12" s="14" t="s">
        <v>58</v>
      </c>
      <c r="E12" s="15">
        <v>3000</v>
      </c>
      <c r="F12" s="15">
        <v>0</v>
      </c>
      <c r="G12" s="16">
        <v>0</v>
      </c>
      <c r="H12" s="15">
        <f>F12+G12</f>
        <v>0</v>
      </c>
      <c r="I12" s="16">
        <f>E12-H12</f>
        <v>3000</v>
      </c>
    </row>
    <row r="13" spans="1:9" x14ac:dyDescent="0.35">
      <c r="A13" s="23">
        <v>303</v>
      </c>
      <c r="B13" s="21" t="s">
        <v>61</v>
      </c>
      <c r="C13" s="13">
        <v>0</v>
      </c>
      <c r="D13" s="14" t="s">
        <v>58</v>
      </c>
      <c r="E13" s="15">
        <v>5600</v>
      </c>
      <c r="F13" s="15">
        <v>0</v>
      </c>
      <c r="G13" s="16">
        <v>0</v>
      </c>
      <c r="H13" s="15">
        <f>F13+G13</f>
        <v>0</v>
      </c>
      <c r="I13" s="16">
        <f>E13-H13</f>
        <v>5600</v>
      </c>
    </row>
    <row r="14" spans="1:9" x14ac:dyDescent="0.35">
      <c r="A14" s="23">
        <v>303</v>
      </c>
      <c r="B14" s="21" t="s">
        <v>62</v>
      </c>
      <c r="C14" s="13">
        <v>0</v>
      </c>
      <c r="D14" s="14" t="s">
        <v>58</v>
      </c>
      <c r="E14" s="15">
        <v>2500</v>
      </c>
      <c r="F14" s="15">
        <v>0</v>
      </c>
      <c r="G14" s="16">
        <v>0</v>
      </c>
      <c r="H14" s="15">
        <f>F14+G14</f>
        <v>0</v>
      </c>
      <c r="I14" s="16">
        <f>E14-H14</f>
        <v>2500</v>
      </c>
    </row>
    <row r="15" spans="1:9" x14ac:dyDescent="0.35">
      <c r="A15" s="23">
        <v>303</v>
      </c>
      <c r="B15" s="21" t="s">
        <v>60</v>
      </c>
      <c r="C15" s="13">
        <v>0</v>
      </c>
      <c r="D15" s="14" t="s">
        <v>58</v>
      </c>
      <c r="E15" s="15">
        <v>15512</v>
      </c>
      <c r="F15" s="15">
        <v>0</v>
      </c>
      <c r="G15" s="16">
        <v>0</v>
      </c>
      <c r="H15" s="15">
        <f>F15+G15</f>
        <v>0</v>
      </c>
      <c r="I15" s="16">
        <f>E15-H15</f>
        <v>15512</v>
      </c>
    </row>
    <row r="16" spans="1:9" x14ac:dyDescent="0.35">
      <c r="A16" s="23">
        <v>304</v>
      </c>
      <c r="B16" s="22" t="s">
        <v>105</v>
      </c>
      <c r="C16" s="3"/>
      <c r="D16" s="3"/>
      <c r="E16" s="4"/>
      <c r="F16" s="4"/>
      <c r="G16" s="4"/>
      <c r="H16" s="4"/>
      <c r="I16" s="10"/>
    </row>
    <row r="17" spans="1:9" x14ac:dyDescent="0.35">
      <c r="A17" s="23">
        <v>304</v>
      </c>
      <c r="B17" s="21" t="s">
        <v>41</v>
      </c>
      <c r="C17" s="13">
        <v>10</v>
      </c>
      <c r="D17" s="13" t="s">
        <v>58</v>
      </c>
      <c r="E17" s="15">
        <v>3450</v>
      </c>
      <c r="F17" s="15">
        <v>3450</v>
      </c>
      <c r="G17" s="15">
        <v>0</v>
      </c>
      <c r="H17" s="15">
        <f t="shared" ref="H17:H24" si="0">F17+G17</f>
        <v>3450</v>
      </c>
      <c r="I17" s="16">
        <f t="shared" ref="I17:I24" si="1">E17-H17</f>
        <v>0</v>
      </c>
    </row>
    <row r="18" spans="1:9" x14ac:dyDescent="0.35">
      <c r="A18" s="23">
        <v>304</v>
      </c>
      <c r="B18" s="21" t="s">
        <v>40</v>
      </c>
      <c r="C18" s="13">
        <v>10</v>
      </c>
      <c r="D18" s="13" t="s">
        <v>58</v>
      </c>
      <c r="E18" s="15">
        <v>10159.030000000001</v>
      </c>
      <c r="F18" s="15">
        <v>10159.030000000001</v>
      </c>
      <c r="G18" s="15">
        <v>0</v>
      </c>
      <c r="H18" s="15">
        <f t="shared" si="0"/>
        <v>10159.030000000001</v>
      </c>
      <c r="I18" s="16">
        <f t="shared" si="1"/>
        <v>0</v>
      </c>
    </row>
    <row r="19" spans="1:9" x14ac:dyDescent="0.35">
      <c r="A19" s="23">
        <v>304</v>
      </c>
      <c r="B19" s="21" t="s">
        <v>46</v>
      </c>
      <c r="C19" s="13">
        <v>10</v>
      </c>
      <c r="D19" s="13" t="s">
        <v>58</v>
      </c>
      <c r="E19" s="15">
        <v>2400.46</v>
      </c>
      <c r="F19" s="15">
        <v>2400.46</v>
      </c>
      <c r="G19" s="15">
        <v>0</v>
      </c>
      <c r="H19" s="15">
        <f t="shared" si="0"/>
        <v>2400.46</v>
      </c>
      <c r="I19" s="16">
        <f t="shared" si="1"/>
        <v>0</v>
      </c>
    </row>
    <row r="20" spans="1:9" x14ac:dyDescent="0.35">
      <c r="A20" s="23">
        <v>304</v>
      </c>
      <c r="B20" s="21" t="s">
        <v>39</v>
      </c>
      <c r="C20" s="13">
        <v>37.5</v>
      </c>
      <c r="D20" s="13" t="s">
        <v>58</v>
      </c>
      <c r="E20" s="15">
        <v>100000</v>
      </c>
      <c r="F20" s="15">
        <v>63030.04</v>
      </c>
      <c r="G20" s="15">
        <v>2668</v>
      </c>
      <c r="H20" s="15">
        <f t="shared" si="0"/>
        <v>65698.040000000008</v>
      </c>
      <c r="I20" s="16">
        <f t="shared" si="1"/>
        <v>34301.959999999992</v>
      </c>
    </row>
    <row r="21" spans="1:9" x14ac:dyDescent="0.35">
      <c r="A21" s="23">
        <v>304</v>
      </c>
      <c r="B21" s="21" t="s">
        <v>45</v>
      </c>
      <c r="C21" s="13">
        <v>10</v>
      </c>
      <c r="D21" s="13" t="s">
        <v>58</v>
      </c>
      <c r="E21" s="15">
        <v>2600</v>
      </c>
      <c r="F21" s="15">
        <v>2600</v>
      </c>
      <c r="G21" s="15">
        <v>0</v>
      </c>
      <c r="H21" s="15">
        <f t="shared" si="0"/>
        <v>2600</v>
      </c>
      <c r="I21" s="16">
        <f t="shared" si="1"/>
        <v>0</v>
      </c>
    </row>
    <row r="22" spans="1:9" x14ac:dyDescent="0.35">
      <c r="A22" s="23">
        <v>304</v>
      </c>
      <c r="B22" s="21" t="s">
        <v>44</v>
      </c>
      <c r="C22" s="13">
        <v>10</v>
      </c>
      <c r="D22" s="13" t="s">
        <v>58</v>
      </c>
      <c r="E22" s="15">
        <v>5300</v>
      </c>
      <c r="F22" s="15">
        <v>5300</v>
      </c>
      <c r="G22" s="15">
        <v>0</v>
      </c>
      <c r="H22" s="15">
        <f t="shared" si="0"/>
        <v>5300</v>
      </c>
      <c r="I22" s="16">
        <f t="shared" si="1"/>
        <v>0</v>
      </c>
    </row>
    <row r="23" spans="1:9" x14ac:dyDescent="0.35">
      <c r="A23" s="23">
        <v>304</v>
      </c>
      <c r="B23" s="21" t="s">
        <v>42</v>
      </c>
      <c r="C23" s="13">
        <v>37.5</v>
      </c>
      <c r="D23" s="13" t="s">
        <v>58</v>
      </c>
      <c r="E23" s="15">
        <v>32743.55</v>
      </c>
      <c r="F23" s="15">
        <v>17902.91</v>
      </c>
      <c r="G23" s="15">
        <v>1310</v>
      </c>
      <c r="H23" s="15">
        <f t="shared" si="0"/>
        <v>19212.91</v>
      </c>
      <c r="I23" s="16">
        <f t="shared" si="1"/>
        <v>13530.64</v>
      </c>
    </row>
    <row r="24" spans="1:9" x14ac:dyDescent="0.35">
      <c r="A24" s="23">
        <v>304</v>
      </c>
      <c r="B24" s="21" t="s">
        <v>43</v>
      </c>
      <c r="C24" s="13">
        <v>37.5</v>
      </c>
      <c r="D24" s="13" t="s">
        <v>58</v>
      </c>
      <c r="E24" s="15">
        <v>8415.39</v>
      </c>
      <c r="F24" s="15">
        <v>3052.41</v>
      </c>
      <c r="G24" s="15">
        <v>244</v>
      </c>
      <c r="H24" s="15">
        <f t="shared" si="0"/>
        <v>3296.41</v>
      </c>
      <c r="I24" s="16">
        <f t="shared" si="1"/>
        <v>5118.9799999999996</v>
      </c>
    </row>
    <row r="25" spans="1:9" x14ac:dyDescent="0.35">
      <c r="A25" s="23">
        <v>307</v>
      </c>
      <c r="B25" s="20" t="s">
        <v>66</v>
      </c>
      <c r="C25" s="3"/>
      <c r="D25" s="3"/>
      <c r="E25" s="4"/>
      <c r="F25" s="4"/>
      <c r="G25" s="4"/>
      <c r="H25" s="4"/>
      <c r="I25" s="10"/>
    </row>
    <row r="26" spans="1:9" x14ac:dyDescent="0.35">
      <c r="A26" s="23">
        <v>307</v>
      </c>
      <c r="B26" s="19" t="s">
        <v>66</v>
      </c>
      <c r="C26" s="13">
        <v>25</v>
      </c>
      <c r="D26" s="14" t="s">
        <v>58</v>
      </c>
      <c r="E26" s="15">
        <v>10507.71</v>
      </c>
      <c r="F26" s="15">
        <v>10507.71</v>
      </c>
      <c r="G26" s="16">
        <v>0</v>
      </c>
      <c r="H26" s="15">
        <f>F26+G26</f>
        <v>10507.71</v>
      </c>
      <c r="I26" s="16">
        <f>E26-H26</f>
        <v>0</v>
      </c>
    </row>
    <row r="27" spans="1:9" x14ac:dyDescent="0.35">
      <c r="A27" s="23">
        <v>311</v>
      </c>
      <c r="B27" s="20" t="s">
        <v>67</v>
      </c>
      <c r="C27" s="3"/>
      <c r="D27" s="9"/>
      <c r="E27" s="4"/>
      <c r="F27" s="4"/>
      <c r="G27" s="10"/>
      <c r="H27" s="4"/>
      <c r="I27" s="10"/>
    </row>
    <row r="28" spans="1:9" x14ac:dyDescent="0.35">
      <c r="A28" s="23">
        <v>311</v>
      </c>
      <c r="B28" s="21" t="s">
        <v>68</v>
      </c>
      <c r="C28" s="13">
        <v>20</v>
      </c>
      <c r="D28" s="14" t="s">
        <v>58</v>
      </c>
      <c r="E28" s="15">
        <v>133035.35</v>
      </c>
      <c r="F28" s="15">
        <v>133035.35</v>
      </c>
      <c r="G28" s="16">
        <v>0</v>
      </c>
      <c r="H28" s="15">
        <f t="shared" ref="H28:H38" si="2">F28+G28</f>
        <v>133035.35</v>
      </c>
      <c r="I28" s="16">
        <f t="shared" ref="I28:I38" si="3">E28-H28</f>
        <v>0</v>
      </c>
    </row>
    <row r="29" spans="1:9" x14ac:dyDescent="0.35">
      <c r="A29" s="23">
        <v>311</v>
      </c>
      <c r="B29" s="21" t="s">
        <v>69</v>
      </c>
      <c r="C29" s="13">
        <v>20</v>
      </c>
      <c r="D29" s="14" t="s">
        <v>58</v>
      </c>
      <c r="E29" s="15">
        <v>2817.56</v>
      </c>
      <c r="F29" s="15">
        <v>2817.56</v>
      </c>
      <c r="G29" s="16">
        <v>0</v>
      </c>
      <c r="H29" s="15">
        <f t="shared" si="2"/>
        <v>2817.56</v>
      </c>
      <c r="I29" s="16">
        <f t="shared" si="3"/>
        <v>0</v>
      </c>
    </row>
    <row r="30" spans="1:9" x14ac:dyDescent="0.35">
      <c r="A30" s="23">
        <v>311</v>
      </c>
      <c r="B30" s="21" t="s">
        <v>70</v>
      </c>
      <c r="C30" s="13">
        <v>20</v>
      </c>
      <c r="D30" s="14" t="s">
        <v>58</v>
      </c>
      <c r="E30" s="15">
        <v>148456.01999999999</v>
      </c>
      <c r="F30" s="15">
        <v>141033.01999999999</v>
      </c>
      <c r="G30" s="16">
        <v>7423</v>
      </c>
      <c r="H30" s="15">
        <f t="shared" si="2"/>
        <v>148456.01999999999</v>
      </c>
      <c r="I30" s="16">
        <f t="shared" si="3"/>
        <v>0</v>
      </c>
    </row>
    <row r="31" spans="1:9" x14ac:dyDescent="0.35">
      <c r="A31" s="23">
        <v>311</v>
      </c>
      <c r="B31" s="21" t="s">
        <v>71</v>
      </c>
      <c r="C31" s="13">
        <v>20</v>
      </c>
      <c r="D31" s="14" t="s">
        <v>58</v>
      </c>
      <c r="E31" s="15">
        <v>79396.61</v>
      </c>
      <c r="F31" s="15">
        <v>62725.380000000005</v>
      </c>
      <c r="G31" s="16">
        <v>3970</v>
      </c>
      <c r="H31" s="15">
        <f t="shared" si="2"/>
        <v>66695.38</v>
      </c>
      <c r="I31" s="16">
        <f t="shared" si="3"/>
        <v>12701.229999999996</v>
      </c>
    </row>
    <row r="32" spans="1:9" x14ac:dyDescent="0.35">
      <c r="A32" s="23">
        <v>311</v>
      </c>
      <c r="B32" s="21" t="s">
        <v>74</v>
      </c>
      <c r="C32" s="13">
        <v>20</v>
      </c>
      <c r="D32" s="14" t="s">
        <v>58</v>
      </c>
      <c r="E32" s="15">
        <v>158552</v>
      </c>
      <c r="F32" s="15">
        <v>97777</v>
      </c>
      <c r="G32" s="16">
        <v>7928</v>
      </c>
      <c r="H32" s="15">
        <f t="shared" si="2"/>
        <v>105705</v>
      </c>
      <c r="I32" s="16">
        <f t="shared" si="3"/>
        <v>52847</v>
      </c>
    </row>
    <row r="33" spans="1:9" x14ac:dyDescent="0.35">
      <c r="A33" s="23">
        <v>311</v>
      </c>
      <c r="B33" s="21" t="s">
        <v>72</v>
      </c>
      <c r="C33" s="13">
        <v>20</v>
      </c>
      <c r="D33" s="14" t="s">
        <v>58</v>
      </c>
      <c r="E33" s="15">
        <v>206518</v>
      </c>
      <c r="F33" s="15">
        <v>121844</v>
      </c>
      <c r="G33" s="16">
        <v>10326</v>
      </c>
      <c r="H33" s="15">
        <f t="shared" si="2"/>
        <v>132170</v>
      </c>
      <c r="I33" s="16">
        <f t="shared" si="3"/>
        <v>74348</v>
      </c>
    </row>
    <row r="34" spans="1:9" x14ac:dyDescent="0.35">
      <c r="A34" s="23">
        <v>311</v>
      </c>
      <c r="B34" s="21" t="s">
        <v>76</v>
      </c>
      <c r="C34" s="13">
        <v>20</v>
      </c>
      <c r="D34" s="14" t="s">
        <v>58</v>
      </c>
      <c r="E34" s="15">
        <v>7847.16</v>
      </c>
      <c r="F34" s="15">
        <v>4571.88</v>
      </c>
      <c r="G34" s="16">
        <v>374.36</v>
      </c>
      <c r="H34" s="15">
        <f t="shared" si="2"/>
        <v>4946.24</v>
      </c>
      <c r="I34" s="16">
        <f t="shared" si="3"/>
        <v>2900.92</v>
      </c>
    </row>
    <row r="35" spans="1:9" x14ac:dyDescent="0.35">
      <c r="A35" s="23">
        <v>311</v>
      </c>
      <c r="B35" s="21" t="s">
        <v>75</v>
      </c>
      <c r="C35" s="13">
        <v>20</v>
      </c>
      <c r="D35" s="14" t="s">
        <v>58</v>
      </c>
      <c r="E35" s="15">
        <v>531300</v>
      </c>
      <c r="F35" s="15">
        <v>281589</v>
      </c>
      <c r="G35" s="16">
        <v>26565</v>
      </c>
      <c r="H35" s="15">
        <f t="shared" si="2"/>
        <v>308154</v>
      </c>
      <c r="I35" s="16">
        <f t="shared" si="3"/>
        <v>223146</v>
      </c>
    </row>
    <row r="36" spans="1:9" x14ac:dyDescent="0.35">
      <c r="A36" s="23">
        <v>311</v>
      </c>
      <c r="B36" s="19" t="s">
        <v>67</v>
      </c>
      <c r="C36" s="13">
        <v>20</v>
      </c>
      <c r="D36" s="14" t="s">
        <v>58</v>
      </c>
      <c r="E36" s="15">
        <v>18793</v>
      </c>
      <c r="F36" s="15">
        <v>18793</v>
      </c>
      <c r="G36" s="16">
        <v>0</v>
      </c>
      <c r="H36" s="15">
        <f t="shared" si="2"/>
        <v>18793</v>
      </c>
      <c r="I36" s="16">
        <f t="shared" si="3"/>
        <v>0</v>
      </c>
    </row>
    <row r="37" spans="1:9" x14ac:dyDescent="0.35">
      <c r="A37" s="23">
        <v>311</v>
      </c>
      <c r="B37" s="21" t="s">
        <v>73</v>
      </c>
      <c r="C37" s="13">
        <v>20</v>
      </c>
      <c r="D37" s="14" t="s">
        <v>58</v>
      </c>
      <c r="E37" s="15">
        <v>55000</v>
      </c>
      <c r="F37" s="15">
        <v>32450</v>
      </c>
      <c r="G37" s="16">
        <v>2750</v>
      </c>
      <c r="H37" s="15">
        <f t="shared" si="2"/>
        <v>35200</v>
      </c>
      <c r="I37" s="16">
        <f t="shared" si="3"/>
        <v>19800</v>
      </c>
    </row>
    <row r="38" spans="1:9" x14ac:dyDescent="0.35">
      <c r="A38" s="23">
        <v>311</v>
      </c>
      <c r="B38" s="21" t="s">
        <v>77</v>
      </c>
      <c r="C38" s="13">
        <v>20</v>
      </c>
      <c r="D38" s="14" t="s">
        <v>58</v>
      </c>
      <c r="E38" s="15">
        <v>119139.5</v>
      </c>
      <c r="F38" s="15">
        <v>43188.119999999995</v>
      </c>
      <c r="G38" s="16">
        <v>5956.98</v>
      </c>
      <c r="H38" s="15">
        <f t="shared" si="2"/>
        <v>49145.099999999991</v>
      </c>
      <c r="I38" s="16">
        <f t="shared" si="3"/>
        <v>69994.400000000009</v>
      </c>
    </row>
    <row r="39" spans="1:9" x14ac:dyDescent="0.35">
      <c r="A39" s="23">
        <v>320</v>
      </c>
      <c r="B39" s="22" t="s">
        <v>119</v>
      </c>
      <c r="C39" s="3"/>
      <c r="D39" s="9"/>
      <c r="E39" s="4"/>
      <c r="F39" s="4"/>
      <c r="G39" s="10"/>
      <c r="H39" s="4"/>
      <c r="I39" s="10"/>
    </row>
    <row r="40" spans="1:9" x14ac:dyDescent="0.35">
      <c r="A40" s="23">
        <v>320</v>
      </c>
      <c r="B40" s="46"/>
      <c r="C40" s="13">
        <v>25</v>
      </c>
      <c r="D40" s="14" t="s">
        <v>58</v>
      </c>
      <c r="E40" s="15">
        <v>135806</v>
      </c>
      <c r="F40" s="15">
        <v>131530.19</v>
      </c>
      <c r="G40" s="16">
        <v>4275.8100000000004</v>
      </c>
      <c r="H40" s="15">
        <f>F40+G40</f>
        <v>135806</v>
      </c>
      <c r="I40" s="16">
        <f>E40-H40</f>
        <v>0</v>
      </c>
    </row>
    <row r="41" spans="1:9" x14ac:dyDescent="0.35">
      <c r="A41" s="23">
        <v>320</v>
      </c>
      <c r="B41" s="21"/>
      <c r="C41" s="13">
        <v>25</v>
      </c>
      <c r="D41" s="14" t="s">
        <v>58</v>
      </c>
      <c r="E41" s="15">
        <v>6172.1</v>
      </c>
      <c r="F41" s="15">
        <v>6172.1</v>
      </c>
      <c r="G41" s="16">
        <v>0</v>
      </c>
      <c r="H41" s="15">
        <f>F41+G41</f>
        <v>6172.1</v>
      </c>
      <c r="I41" s="16">
        <f>E41-H41</f>
        <v>0</v>
      </c>
    </row>
    <row r="42" spans="1:9" x14ac:dyDescent="0.35">
      <c r="A42" s="23">
        <v>330</v>
      </c>
      <c r="B42" s="22" t="s">
        <v>111</v>
      </c>
      <c r="C42" s="3"/>
      <c r="D42" s="9"/>
      <c r="E42" s="4"/>
      <c r="F42" s="4"/>
      <c r="G42" s="10"/>
      <c r="H42" s="4"/>
      <c r="I42" s="10"/>
    </row>
    <row r="43" spans="1:9" x14ac:dyDescent="0.35">
      <c r="A43" s="23">
        <v>330</v>
      </c>
      <c r="B43" s="21" t="s">
        <v>15</v>
      </c>
      <c r="C43" s="13">
        <v>45</v>
      </c>
      <c r="D43" s="14" t="s">
        <v>58</v>
      </c>
      <c r="E43" s="15">
        <v>125061.39</v>
      </c>
      <c r="F43" s="15">
        <v>104846.86</v>
      </c>
      <c r="G43" s="16">
        <v>2779</v>
      </c>
      <c r="H43" s="15">
        <f t="shared" ref="H43:H55" si="4">F43+G43</f>
        <v>107625.86</v>
      </c>
      <c r="I43" s="16">
        <f t="shared" ref="I43:I55" si="5">E43-H43</f>
        <v>17435.53</v>
      </c>
    </row>
    <row r="44" spans="1:9" x14ac:dyDescent="0.35">
      <c r="A44" s="23">
        <v>330</v>
      </c>
      <c r="B44" s="21" t="s">
        <v>16</v>
      </c>
      <c r="C44" s="13">
        <v>45</v>
      </c>
      <c r="D44" s="14" t="s">
        <v>58</v>
      </c>
      <c r="E44" s="15">
        <v>155066.39000000001</v>
      </c>
      <c r="F44" s="15">
        <v>99244.62</v>
      </c>
      <c r="G44" s="16">
        <v>3446</v>
      </c>
      <c r="H44" s="15">
        <f t="shared" si="4"/>
        <v>102690.62</v>
      </c>
      <c r="I44" s="16">
        <f t="shared" si="5"/>
        <v>52375.770000000019</v>
      </c>
    </row>
    <row r="45" spans="1:9" x14ac:dyDescent="0.35">
      <c r="A45" s="23">
        <v>330</v>
      </c>
      <c r="B45" s="21" t="s">
        <v>79</v>
      </c>
      <c r="C45" s="13">
        <v>45</v>
      </c>
      <c r="D45" s="14" t="s">
        <v>58</v>
      </c>
      <c r="E45" s="15">
        <v>227960</v>
      </c>
      <c r="F45" s="15">
        <v>141335.6</v>
      </c>
      <c r="G45" s="16">
        <v>5066</v>
      </c>
      <c r="H45" s="15">
        <f t="shared" si="4"/>
        <v>146401.60000000001</v>
      </c>
      <c r="I45" s="16">
        <f t="shared" si="5"/>
        <v>81558.399999999994</v>
      </c>
    </row>
    <row r="46" spans="1:9" x14ac:dyDescent="0.35">
      <c r="A46" s="23">
        <v>330</v>
      </c>
      <c r="B46" s="21" t="s">
        <v>71</v>
      </c>
      <c r="C46" s="13">
        <v>45</v>
      </c>
      <c r="D46" s="14" t="s">
        <v>58</v>
      </c>
      <c r="E46" s="15">
        <v>89375.93</v>
      </c>
      <c r="F46" s="15">
        <v>48261.64</v>
      </c>
      <c r="G46" s="16">
        <v>1986</v>
      </c>
      <c r="H46" s="15">
        <f t="shared" si="4"/>
        <v>50247.64</v>
      </c>
      <c r="I46" s="16">
        <f t="shared" si="5"/>
        <v>39128.289999999994</v>
      </c>
    </row>
    <row r="47" spans="1:9" x14ac:dyDescent="0.35">
      <c r="A47" s="23">
        <v>330</v>
      </c>
      <c r="B47" s="19" t="s">
        <v>78</v>
      </c>
      <c r="C47" s="13">
        <v>45</v>
      </c>
      <c r="D47" s="14" t="s">
        <v>58</v>
      </c>
      <c r="E47" s="15">
        <v>41730</v>
      </c>
      <c r="F47" s="15">
        <v>41730</v>
      </c>
      <c r="G47" s="16">
        <v>0</v>
      </c>
      <c r="H47" s="15">
        <f t="shared" si="4"/>
        <v>41730</v>
      </c>
      <c r="I47" s="16">
        <f t="shared" si="5"/>
        <v>0</v>
      </c>
    </row>
    <row r="48" spans="1:9" x14ac:dyDescent="0.35">
      <c r="A48" s="23">
        <v>330</v>
      </c>
      <c r="B48" s="19" t="s">
        <v>78</v>
      </c>
      <c r="C48" s="13">
        <v>45</v>
      </c>
      <c r="D48" s="14" t="s">
        <v>58</v>
      </c>
      <c r="E48" s="15">
        <v>174528.73</v>
      </c>
      <c r="F48" s="15">
        <v>160562.1</v>
      </c>
      <c r="G48" s="16">
        <v>3878</v>
      </c>
      <c r="H48" s="15">
        <f t="shared" si="4"/>
        <v>164440.1</v>
      </c>
      <c r="I48" s="16">
        <f t="shared" si="5"/>
        <v>10088.630000000005</v>
      </c>
    </row>
    <row r="49" spans="1:9" x14ac:dyDescent="0.35">
      <c r="A49" s="23">
        <v>330</v>
      </c>
      <c r="B49" s="19" t="s">
        <v>78</v>
      </c>
      <c r="C49" s="13">
        <v>45</v>
      </c>
      <c r="D49" s="14" t="s">
        <v>58</v>
      </c>
      <c r="E49" s="15">
        <v>2015.29</v>
      </c>
      <c r="F49" s="15">
        <v>1857.54</v>
      </c>
      <c r="G49" s="16">
        <v>45</v>
      </c>
      <c r="H49" s="15">
        <f t="shared" si="4"/>
        <v>1902.54</v>
      </c>
      <c r="I49" s="16">
        <f t="shared" si="5"/>
        <v>112.75</v>
      </c>
    </row>
    <row r="50" spans="1:9" x14ac:dyDescent="0.35">
      <c r="A50" s="23">
        <v>330</v>
      </c>
      <c r="B50" s="19" t="s">
        <v>78</v>
      </c>
      <c r="C50" s="13">
        <v>45</v>
      </c>
      <c r="D50" s="14" t="s">
        <v>58</v>
      </c>
      <c r="E50" s="15">
        <v>2089.77</v>
      </c>
      <c r="F50" s="15">
        <v>1920.26</v>
      </c>
      <c r="G50" s="16">
        <v>46</v>
      </c>
      <c r="H50" s="15">
        <f t="shared" si="4"/>
        <v>1966.26</v>
      </c>
      <c r="I50" s="16">
        <f t="shared" si="5"/>
        <v>123.50999999999999</v>
      </c>
    </row>
    <row r="51" spans="1:9" x14ac:dyDescent="0.35">
      <c r="A51" s="23">
        <v>330</v>
      </c>
      <c r="B51" s="46" t="s">
        <v>48</v>
      </c>
      <c r="C51" s="13">
        <v>37.5</v>
      </c>
      <c r="D51" s="13" t="s">
        <v>58</v>
      </c>
      <c r="E51" s="15">
        <v>89220</v>
      </c>
      <c r="F51" s="15">
        <v>36200</v>
      </c>
      <c r="G51" s="15">
        <v>2380</v>
      </c>
      <c r="H51" s="15">
        <f t="shared" si="4"/>
        <v>38580</v>
      </c>
      <c r="I51" s="16">
        <f t="shared" si="5"/>
        <v>50640</v>
      </c>
    </row>
    <row r="52" spans="1:9" x14ac:dyDescent="0.35">
      <c r="A52" s="23">
        <v>330</v>
      </c>
      <c r="B52" s="21" t="s">
        <v>74</v>
      </c>
      <c r="C52" s="13">
        <v>45</v>
      </c>
      <c r="D52" s="14" t="s">
        <v>58</v>
      </c>
      <c r="E52" s="15">
        <v>239657</v>
      </c>
      <c r="F52" s="15">
        <v>77891</v>
      </c>
      <c r="G52" s="16">
        <v>5326</v>
      </c>
      <c r="H52" s="15">
        <f t="shared" si="4"/>
        <v>83217</v>
      </c>
      <c r="I52" s="16">
        <f t="shared" si="5"/>
        <v>156440</v>
      </c>
    </row>
    <row r="53" spans="1:9" x14ac:dyDescent="0.35">
      <c r="A53" s="23">
        <v>330</v>
      </c>
      <c r="B53" s="21" t="s">
        <v>81</v>
      </c>
      <c r="C53" s="13">
        <v>45</v>
      </c>
      <c r="D53" s="14" t="s">
        <v>58</v>
      </c>
      <c r="E53" s="15">
        <v>361593.94</v>
      </c>
      <c r="F53" s="15">
        <v>122939</v>
      </c>
      <c r="G53" s="16">
        <v>8035</v>
      </c>
      <c r="H53" s="15">
        <f t="shared" si="4"/>
        <v>130974</v>
      </c>
      <c r="I53" s="16">
        <f t="shared" si="5"/>
        <v>230619.94</v>
      </c>
    </row>
    <row r="54" spans="1:9" x14ac:dyDescent="0.35">
      <c r="A54" s="23">
        <v>330</v>
      </c>
      <c r="B54" s="21" t="s">
        <v>80</v>
      </c>
      <c r="C54" s="13">
        <v>45</v>
      </c>
      <c r="D54" s="14" t="s">
        <v>58</v>
      </c>
      <c r="E54" s="15">
        <v>448360</v>
      </c>
      <c r="F54" s="15">
        <v>125544</v>
      </c>
      <c r="G54" s="16">
        <v>9964</v>
      </c>
      <c r="H54" s="15">
        <f t="shared" si="4"/>
        <v>135508</v>
      </c>
      <c r="I54" s="16">
        <f t="shared" si="5"/>
        <v>312852</v>
      </c>
    </row>
    <row r="55" spans="1:9" x14ac:dyDescent="0.35">
      <c r="A55" s="23">
        <v>330</v>
      </c>
      <c r="B55" s="21" t="s">
        <v>82</v>
      </c>
      <c r="C55" s="13">
        <v>45</v>
      </c>
      <c r="D55" s="14" t="s">
        <v>58</v>
      </c>
      <c r="E55" s="15">
        <v>395923.08</v>
      </c>
      <c r="F55" s="15">
        <v>134608</v>
      </c>
      <c r="G55" s="16">
        <v>8798</v>
      </c>
      <c r="H55" s="15">
        <f t="shared" si="4"/>
        <v>143406</v>
      </c>
      <c r="I55" s="16">
        <f t="shared" si="5"/>
        <v>252517.08000000002</v>
      </c>
    </row>
    <row r="56" spans="1:9" x14ac:dyDescent="0.35">
      <c r="A56" s="23">
        <v>331</v>
      </c>
      <c r="B56" s="22" t="s">
        <v>110</v>
      </c>
      <c r="C56" s="3"/>
      <c r="D56" s="9"/>
      <c r="E56" s="4"/>
      <c r="F56" s="4"/>
      <c r="G56" s="10"/>
      <c r="H56" s="4"/>
      <c r="I56" s="10"/>
    </row>
    <row r="57" spans="1:9" x14ac:dyDescent="0.35">
      <c r="A57" s="23">
        <v>331</v>
      </c>
      <c r="B57" s="21" t="s">
        <v>15</v>
      </c>
      <c r="C57" s="13">
        <v>50</v>
      </c>
      <c r="D57" s="14" t="s">
        <v>58</v>
      </c>
      <c r="E57" s="15">
        <v>819030.71</v>
      </c>
      <c r="F57" s="15">
        <v>401330.13</v>
      </c>
      <c r="G57" s="16">
        <v>16381</v>
      </c>
      <c r="H57" s="15">
        <f t="shared" ref="H57:H74" si="6">F57+G57</f>
        <v>417711.13</v>
      </c>
      <c r="I57" s="16">
        <f t="shared" ref="I57:I74" si="7">E57-H57</f>
        <v>401319.57999999996</v>
      </c>
    </row>
    <row r="58" spans="1:9" x14ac:dyDescent="0.35">
      <c r="A58" s="23">
        <v>331</v>
      </c>
      <c r="B58" s="21" t="s">
        <v>16</v>
      </c>
      <c r="C58" s="13">
        <v>50</v>
      </c>
      <c r="D58" s="14" t="s">
        <v>58</v>
      </c>
      <c r="E58" s="15">
        <v>469845.33</v>
      </c>
      <c r="F58" s="15">
        <v>225528</v>
      </c>
      <c r="G58" s="16">
        <v>9397</v>
      </c>
      <c r="H58" s="15">
        <f t="shared" si="6"/>
        <v>234925</v>
      </c>
      <c r="I58" s="16">
        <f t="shared" si="7"/>
        <v>234920.33000000002</v>
      </c>
    </row>
    <row r="59" spans="1:9" x14ac:dyDescent="0.35">
      <c r="A59" s="23">
        <v>331</v>
      </c>
      <c r="B59" s="21" t="s">
        <v>84</v>
      </c>
      <c r="C59" s="13">
        <v>50</v>
      </c>
      <c r="D59" s="14" t="s">
        <v>58</v>
      </c>
      <c r="E59" s="15">
        <v>464690.72</v>
      </c>
      <c r="F59" s="15">
        <v>190525.35</v>
      </c>
      <c r="G59" s="16">
        <v>9294</v>
      </c>
      <c r="H59" s="15">
        <f t="shared" si="6"/>
        <v>199819.35</v>
      </c>
      <c r="I59" s="16">
        <f t="shared" si="7"/>
        <v>264871.37</v>
      </c>
    </row>
    <row r="60" spans="1:9" x14ac:dyDescent="0.35">
      <c r="A60" s="23">
        <v>331</v>
      </c>
      <c r="B60" s="21" t="s">
        <v>18</v>
      </c>
      <c r="C60" s="13">
        <v>50</v>
      </c>
      <c r="D60" s="14" t="s">
        <v>58</v>
      </c>
      <c r="E60" s="15">
        <v>1763959.22</v>
      </c>
      <c r="F60" s="15">
        <v>687943.44999999972</v>
      </c>
      <c r="G60" s="16">
        <v>35279.19</v>
      </c>
      <c r="H60" s="15">
        <f t="shared" si="6"/>
        <v>723222.63999999966</v>
      </c>
      <c r="I60" s="16">
        <f t="shared" si="7"/>
        <v>1040736.5800000003</v>
      </c>
    </row>
    <row r="61" spans="1:9" x14ac:dyDescent="0.35">
      <c r="A61" s="23">
        <v>331</v>
      </c>
      <c r="B61" s="21" t="s">
        <v>85</v>
      </c>
      <c r="C61" s="13">
        <v>50</v>
      </c>
      <c r="D61" s="14" t="s">
        <v>58</v>
      </c>
      <c r="E61" s="15">
        <v>71256.5</v>
      </c>
      <c r="F61" s="15">
        <v>27115.78</v>
      </c>
      <c r="G61" s="16">
        <v>1425</v>
      </c>
      <c r="H61" s="15">
        <f t="shared" si="6"/>
        <v>28540.78</v>
      </c>
      <c r="I61" s="16">
        <f t="shared" si="7"/>
        <v>42715.72</v>
      </c>
    </row>
    <row r="62" spans="1:9" x14ac:dyDescent="0.35">
      <c r="A62" s="23">
        <v>331</v>
      </c>
      <c r="B62" s="21" t="s">
        <v>115</v>
      </c>
      <c r="C62" s="13">
        <v>50</v>
      </c>
      <c r="D62" s="14" t="s">
        <v>58</v>
      </c>
      <c r="E62" s="15">
        <v>238535</v>
      </c>
      <c r="F62" s="15">
        <v>94219.15</v>
      </c>
      <c r="G62" s="16">
        <v>5963</v>
      </c>
      <c r="H62" s="15">
        <f t="shared" si="6"/>
        <v>100182.15</v>
      </c>
      <c r="I62" s="16">
        <f t="shared" si="7"/>
        <v>138352.85</v>
      </c>
    </row>
    <row r="63" spans="1:9" x14ac:dyDescent="0.35">
      <c r="A63" s="23">
        <v>331</v>
      </c>
      <c r="B63" s="21" t="s">
        <v>86</v>
      </c>
      <c r="C63" s="13">
        <v>50</v>
      </c>
      <c r="D63" s="14" t="s">
        <v>58</v>
      </c>
      <c r="E63" s="15">
        <v>1150535.28</v>
      </c>
      <c r="F63" s="15">
        <v>388083.16</v>
      </c>
      <c r="G63" s="16">
        <f>23011+14608</f>
        <v>37619</v>
      </c>
      <c r="H63" s="15">
        <f t="shared" si="6"/>
        <v>425702.16</v>
      </c>
      <c r="I63" s="16">
        <f t="shared" si="7"/>
        <v>724833.12000000011</v>
      </c>
    </row>
    <row r="64" spans="1:9" x14ac:dyDescent="0.35">
      <c r="A64" s="23">
        <v>331</v>
      </c>
      <c r="B64" s="21" t="s">
        <v>87</v>
      </c>
      <c r="C64" s="13">
        <v>50</v>
      </c>
      <c r="D64" s="14" t="s">
        <v>58</v>
      </c>
      <c r="E64" s="15">
        <v>654250.29</v>
      </c>
      <c r="F64" s="15">
        <v>204617.52000000002</v>
      </c>
      <c r="G64" s="16">
        <v>13085</v>
      </c>
      <c r="H64" s="15">
        <f t="shared" si="6"/>
        <v>217702.52000000002</v>
      </c>
      <c r="I64" s="16">
        <f t="shared" si="7"/>
        <v>436547.77</v>
      </c>
    </row>
    <row r="65" spans="1:9" x14ac:dyDescent="0.35">
      <c r="A65" s="23">
        <v>331</v>
      </c>
      <c r="B65" s="21" t="s">
        <v>116</v>
      </c>
      <c r="C65" s="13">
        <v>50</v>
      </c>
      <c r="D65" s="14" t="s">
        <v>58</v>
      </c>
      <c r="E65" s="15">
        <v>147569</v>
      </c>
      <c r="F65" s="15">
        <v>115944.76</v>
      </c>
      <c r="G65" s="16">
        <f>E65/50</f>
        <v>2951.38</v>
      </c>
      <c r="H65" s="15">
        <f t="shared" si="6"/>
        <v>118896.14</v>
      </c>
      <c r="I65" s="16">
        <f t="shared" si="7"/>
        <v>28672.86</v>
      </c>
    </row>
    <row r="66" spans="1:9" x14ac:dyDescent="0.35">
      <c r="A66" s="23">
        <v>331</v>
      </c>
      <c r="B66" s="46" t="s">
        <v>26</v>
      </c>
      <c r="C66" s="13">
        <v>50</v>
      </c>
      <c r="D66" s="14" t="s">
        <v>58</v>
      </c>
      <c r="E66" s="15">
        <v>519867.68</v>
      </c>
      <c r="F66" s="15">
        <v>280723.90000000002</v>
      </c>
      <c r="G66" s="16">
        <v>10397</v>
      </c>
      <c r="H66" s="15">
        <f t="shared" si="6"/>
        <v>291120.90000000002</v>
      </c>
      <c r="I66" s="16">
        <f t="shared" si="7"/>
        <v>228746.77999999997</v>
      </c>
    </row>
    <row r="67" spans="1:9" x14ac:dyDescent="0.35">
      <c r="A67" s="23">
        <v>331</v>
      </c>
      <c r="B67" s="21" t="s">
        <v>88</v>
      </c>
      <c r="C67" s="13">
        <v>50</v>
      </c>
      <c r="D67" s="14" t="s">
        <v>58</v>
      </c>
      <c r="E67" s="15">
        <v>2105166</v>
      </c>
      <c r="F67" s="15">
        <v>589444</v>
      </c>
      <c r="G67" s="16">
        <v>42103</v>
      </c>
      <c r="H67" s="15">
        <f t="shared" si="6"/>
        <v>631547</v>
      </c>
      <c r="I67" s="16">
        <f t="shared" si="7"/>
        <v>1473619</v>
      </c>
    </row>
    <row r="68" spans="1:9" x14ac:dyDescent="0.35">
      <c r="A68" s="23">
        <v>331</v>
      </c>
      <c r="B68" s="21" t="s">
        <v>91</v>
      </c>
      <c r="C68" s="13">
        <v>50</v>
      </c>
      <c r="D68" s="14" t="s">
        <v>58</v>
      </c>
      <c r="E68" s="15">
        <v>1140222.7</v>
      </c>
      <c r="F68" s="15">
        <v>285050</v>
      </c>
      <c r="G68" s="16">
        <v>22804</v>
      </c>
      <c r="H68" s="15">
        <f t="shared" si="6"/>
        <v>307854</v>
      </c>
      <c r="I68" s="16">
        <f t="shared" si="7"/>
        <v>832368.7</v>
      </c>
    </row>
    <row r="69" spans="1:9" x14ac:dyDescent="0.35">
      <c r="A69" s="23">
        <v>331</v>
      </c>
      <c r="B69" s="21" t="s">
        <v>89</v>
      </c>
      <c r="C69" s="13">
        <v>50</v>
      </c>
      <c r="D69" s="14" t="s">
        <v>58</v>
      </c>
      <c r="E69" s="15">
        <v>169721.57</v>
      </c>
      <c r="F69" s="15">
        <v>37239</v>
      </c>
      <c r="G69" s="16">
        <v>3394</v>
      </c>
      <c r="H69" s="15">
        <f t="shared" si="6"/>
        <v>40633</v>
      </c>
      <c r="I69" s="16">
        <f t="shared" si="7"/>
        <v>129088.57</v>
      </c>
    </row>
    <row r="70" spans="1:9" x14ac:dyDescent="0.35">
      <c r="A70" s="23">
        <v>331</v>
      </c>
      <c r="B70" s="21" t="s">
        <v>90</v>
      </c>
      <c r="C70" s="13">
        <v>50</v>
      </c>
      <c r="D70" s="14" t="s">
        <v>58</v>
      </c>
      <c r="E70" s="15">
        <v>1999619.5</v>
      </c>
      <c r="F70" s="15">
        <v>439912</v>
      </c>
      <c r="G70" s="16">
        <v>39992</v>
      </c>
      <c r="H70" s="15">
        <f t="shared" si="6"/>
        <v>479904</v>
      </c>
      <c r="I70" s="16">
        <f t="shared" si="7"/>
        <v>1519715.5</v>
      </c>
    </row>
    <row r="71" spans="1:9" x14ac:dyDescent="0.35">
      <c r="A71" s="23">
        <v>331</v>
      </c>
      <c r="B71" s="21" t="s">
        <v>83</v>
      </c>
      <c r="C71" s="13">
        <v>50</v>
      </c>
      <c r="D71" s="14" t="s">
        <v>58</v>
      </c>
      <c r="E71" s="15">
        <v>2792868.09</v>
      </c>
      <c r="F71" s="15">
        <v>1793491.71</v>
      </c>
      <c r="G71" s="16">
        <v>55857</v>
      </c>
      <c r="H71" s="15">
        <f t="shared" si="6"/>
        <v>1849348.71</v>
      </c>
      <c r="I71" s="16">
        <f t="shared" si="7"/>
        <v>943519.37999999989</v>
      </c>
    </row>
    <row r="72" spans="1:9" x14ac:dyDescent="0.35">
      <c r="A72" s="23">
        <v>331</v>
      </c>
      <c r="B72" s="21" t="s">
        <v>92</v>
      </c>
      <c r="C72" s="13">
        <v>50</v>
      </c>
      <c r="D72" s="14" t="s">
        <v>58</v>
      </c>
      <c r="E72" s="15">
        <v>830477.35</v>
      </c>
      <c r="F72" s="15">
        <v>206005</v>
      </c>
      <c r="G72" s="16">
        <v>16610</v>
      </c>
      <c r="H72" s="15">
        <f t="shared" si="6"/>
        <v>222615</v>
      </c>
      <c r="I72" s="16">
        <f t="shared" si="7"/>
        <v>607862.35</v>
      </c>
    </row>
    <row r="73" spans="1:9" x14ac:dyDescent="0.35">
      <c r="A73" s="23">
        <v>331</v>
      </c>
      <c r="B73" s="21" t="s">
        <v>47</v>
      </c>
      <c r="C73" s="13">
        <v>50</v>
      </c>
      <c r="D73" s="13" t="s">
        <v>58</v>
      </c>
      <c r="E73" s="15">
        <v>294556.40999999997</v>
      </c>
      <c r="F73" s="15">
        <v>148509.25</v>
      </c>
      <c r="G73" s="15">
        <v>5894</v>
      </c>
      <c r="H73" s="15">
        <f t="shared" si="6"/>
        <v>154403.25</v>
      </c>
      <c r="I73" s="16">
        <f t="shared" si="7"/>
        <v>140153.15999999997</v>
      </c>
    </row>
    <row r="74" spans="1:9" x14ac:dyDescent="0.35">
      <c r="A74" s="23">
        <v>331</v>
      </c>
      <c r="B74" s="21" t="s">
        <v>77</v>
      </c>
      <c r="C74" s="13">
        <v>50</v>
      </c>
      <c r="D74" s="14" t="s">
        <v>58</v>
      </c>
      <c r="E74" s="15">
        <v>193796.37</v>
      </c>
      <c r="F74" s="15">
        <v>28100.48</v>
      </c>
      <c r="G74" s="16">
        <v>3875.93</v>
      </c>
      <c r="H74" s="15">
        <f t="shared" si="6"/>
        <v>31976.41</v>
      </c>
      <c r="I74" s="16">
        <f t="shared" si="7"/>
        <v>161819.96</v>
      </c>
    </row>
    <row r="75" spans="1:9" x14ac:dyDescent="0.35">
      <c r="A75" s="23">
        <v>334</v>
      </c>
      <c r="B75" s="22" t="s">
        <v>109</v>
      </c>
      <c r="C75" s="2"/>
      <c r="D75" s="2"/>
      <c r="E75" s="2"/>
      <c r="F75" s="2"/>
      <c r="G75" s="2"/>
      <c r="H75" s="2"/>
      <c r="I75" s="10"/>
    </row>
    <row r="76" spans="1:9" x14ac:dyDescent="0.35">
      <c r="A76" s="23">
        <v>334</v>
      </c>
      <c r="B76" s="21" t="s">
        <v>5</v>
      </c>
      <c r="C76" s="13">
        <v>40</v>
      </c>
      <c r="D76" s="13" t="s">
        <v>58</v>
      </c>
      <c r="E76" s="15">
        <v>164514.99</v>
      </c>
      <c r="F76" s="15">
        <v>63341</v>
      </c>
      <c r="G76" s="15">
        <v>4113</v>
      </c>
      <c r="H76" s="15">
        <f>F76+G76</f>
        <v>67454</v>
      </c>
      <c r="I76" s="16">
        <f>E76-H76</f>
        <v>97060.989999999991</v>
      </c>
    </row>
    <row r="77" spans="1:9" x14ac:dyDescent="0.35">
      <c r="A77" s="23">
        <v>334</v>
      </c>
      <c r="B77" s="21" t="s">
        <v>4</v>
      </c>
      <c r="C77" s="13">
        <v>40</v>
      </c>
      <c r="D77" s="13" t="s">
        <v>58</v>
      </c>
      <c r="E77" s="15">
        <v>415347.58</v>
      </c>
      <c r="F77" s="15">
        <v>159912</v>
      </c>
      <c r="G77" s="15">
        <v>10384</v>
      </c>
      <c r="H77" s="15">
        <f>F77+G77</f>
        <v>170296</v>
      </c>
      <c r="I77" s="16">
        <f>E77-H77</f>
        <v>245051.58000000002</v>
      </c>
    </row>
    <row r="78" spans="1:9" x14ac:dyDescent="0.35">
      <c r="A78" s="23">
        <v>334</v>
      </c>
      <c r="B78" s="21" t="s">
        <v>7</v>
      </c>
      <c r="C78" s="13">
        <v>40</v>
      </c>
      <c r="D78" s="13" t="s">
        <v>58</v>
      </c>
      <c r="E78" s="15">
        <v>10615.5</v>
      </c>
      <c r="F78" s="15">
        <v>3235</v>
      </c>
      <c r="G78" s="15">
        <v>265</v>
      </c>
      <c r="H78" s="15">
        <f>F78+G78</f>
        <v>3500</v>
      </c>
      <c r="I78" s="16">
        <f>E78-H78</f>
        <v>7115.5</v>
      </c>
    </row>
    <row r="79" spans="1:9" x14ac:dyDescent="0.35">
      <c r="A79" s="23">
        <v>334</v>
      </c>
      <c r="B79" s="21" t="s">
        <v>6</v>
      </c>
      <c r="C79" s="13">
        <v>40</v>
      </c>
      <c r="D79" s="13" t="s">
        <v>58</v>
      </c>
      <c r="E79" s="15">
        <v>55323.74</v>
      </c>
      <c r="F79" s="15">
        <v>16873</v>
      </c>
      <c r="G79" s="15">
        <v>1383</v>
      </c>
      <c r="H79" s="15">
        <f>F79+G79</f>
        <v>18256</v>
      </c>
      <c r="I79" s="16">
        <f>E79-H79</f>
        <v>37067.74</v>
      </c>
    </row>
    <row r="80" spans="1:9" x14ac:dyDescent="0.35">
      <c r="A80" s="23">
        <v>339</v>
      </c>
      <c r="B80" s="22" t="s">
        <v>108</v>
      </c>
      <c r="C80" s="3"/>
      <c r="D80" s="3"/>
      <c r="E80" s="4"/>
      <c r="F80" s="4"/>
      <c r="G80" s="4"/>
      <c r="H80" s="4"/>
      <c r="I80" s="10"/>
    </row>
    <row r="81" spans="1:9" x14ac:dyDescent="0.35">
      <c r="A81" s="23">
        <v>339</v>
      </c>
      <c r="B81" s="21" t="s">
        <v>11</v>
      </c>
      <c r="C81" s="13">
        <v>5</v>
      </c>
      <c r="D81" s="13" t="s">
        <v>58</v>
      </c>
      <c r="E81" s="15">
        <v>900</v>
      </c>
      <c r="F81" s="15">
        <v>900</v>
      </c>
      <c r="G81" s="15">
        <v>0</v>
      </c>
      <c r="H81" s="15">
        <f t="shared" ref="H81:H87" si="8">F81+G81</f>
        <v>900</v>
      </c>
      <c r="I81" s="16">
        <f t="shared" ref="I81:I87" si="9">E81-H81</f>
        <v>0</v>
      </c>
    </row>
    <row r="82" spans="1:9" x14ac:dyDescent="0.35">
      <c r="A82" s="23">
        <v>339</v>
      </c>
      <c r="B82" s="21" t="s">
        <v>10</v>
      </c>
      <c r="C82" s="13">
        <v>5</v>
      </c>
      <c r="D82" s="13" t="s">
        <v>58</v>
      </c>
      <c r="E82" s="15">
        <v>3304.88</v>
      </c>
      <c r="F82" s="15">
        <v>3304.88</v>
      </c>
      <c r="G82" s="15">
        <v>0</v>
      </c>
      <c r="H82" s="15">
        <f t="shared" si="8"/>
        <v>3304.88</v>
      </c>
      <c r="I82" s="16">
        <f t="shared" si="9"/>
        <v>0</v>
      </c>
    </row>
    <row r="83" spans="1:9" x14ac:dyDescent="0.35">
      <c r="A83" s="23">
        <v>339</v>
      </c>
      <c r="B83" s="21" t="s">
        <v>9</v>
      </c>
      <c r="C83" s="13">
        <v>5</v>
      </c>
      <c r="D83" s="13" t="s">
        <v>58</v>
      </c>
      <c r="E83" s="15">
        <v>2280.5</v>
      </c>
      <c r="F83" s="15">
        <v>2280.5</v>
      </c>
      <c r="G83" s="15">
        <v>0</v>
      </c>
      <c r="H83" s="15">
        <f t="shared" si="8"/>
        <v>2280.5</v>
      </c>
      <c r="I83" s="16">
        <f t="shared" si="9"/>
        <v>0</v>
      </c>
    </row>
    <row r="84" spans="1:9" x14ac:dyDescent="0.35">
      <c r="A84" s="23">
        <v>339</v>
      </c>
      <c r="B84" s="21" t="s">
        <v>13</v>
      </c>
      <c r="C84" s="13">
        <v>5</v>
      </c>
      <c r="D84" s="13" t="s">
        <v>58</v>
      </c>
      <c r="E84" s="15">
        <v>10378</v>
      </c>
      <c r="F84" s="15">
        <v>10378</v>
      </c>
      <c r="G84" s="15">
        <v>0</v>
      </c>
      <c r="H84" s="15">
        <f t="shared" si="8"/>
        <v>10378</v>
      </c>
      <c r="I84" s="16">
        <f t="shared" si="9"/>
        <v>0</v>
      </c>
    </row>
    <row r="85" spans="1:9" x14ac:dyDescent="0.35">
      <c r="A85" s="23">
        <v>339</v>
      </c>
      <c r="B85" s="21" t="s">
        <v>8</v>
      </c>
      <c r="C85" s="13">
        <v>25</v>
      </c>
      <c r="D85" s="13" t="s">
        <v>58</v>
      </c>
      <c r="E85" s="15">
        <v>17462</v>
      </c>
      <c r="F85" s="15">
        <v>17462</v>
      </c>
      <c r="G85" s="15">
        <v>0</v>
      </c>
      <c r="H85" s="15">
        <f t="shared" si="8"/>
        <v>17462</v>
      </c>
      <c r="I85" s="16">
        <f t="shared" si="9"/>
        <v>0</v>
      </c>
    </row>
    <row r="86" spans="1:9" x14ac:dyDescent="0.35">
      <c r="A86" s="23">
        <v>339</v>
      </c>
      <c r="B86" s="21" t="s">
        <v>12</v>
      </c>
      <c r="C86" s="13">
        <v>5</v>
      </c>
      <c r="D86" s="13" t="s">
        <v>58</v>
      </c>
      <c r="E86" s="15">
        <v>5448.08</v>
      </c>
      <c r="F86" s="15">
        <v>5448.08</v>
      </c>
      <c r="G86" s="15">
        <v>0</v>
      </c>
      <c r="H86" s="15">
        <f t="shared" si="8"/>
        <v>5448.08</v>
      </c>
      <c r="I86" s="16">
        <f t="shared" si="9"/>
        <v>0</v>
      </c>
    </row>
    <row r="87" spans="1:9" x14ac:dyDescent="0.35">
      <c r="A87" s="23">
        <v>339</v>
      </c>
      <c r="B87" s="21" t="s">
        <v>14</v>
      </c>
      <c r="C87" s="13">
        <v>10</v>
      </c>
      <c r="D87" s="13" t="s">
        <v>58</v>
      </c>
      <c r="E87" s="15">
        <v>9498</v>
      </c>
      <c r="F87" s="15">
        <v>1268</v>
      </c>
      <c r="G87" s="15">
        <v>317</v>
      </c>
      <c r="H87" s="15">
        <f t="shared" si="8"/>
        <v>1585</v>
      </c>
      <c r="I87" s="16">
        <f t="shared" si="9"/>
        <v>7913</v>
      </c>
    </row>
    <row r="88" spans="1:9" x14ac:dyDescent="0.35">
      <c r="A88" s="23">
        <v>340</v>
      </c>
      <c r="B88" s="22" t="s">
        <v>106</v>
      </c>
      <c r="C88" s="3"/>
      <c r="D88" s="3"/>
      <c r="E88" s="4"/>
      <c r="F88" s="4"/>
      <c r="G88" s="4"/>
      <c r="H88" s="4"/>
      <c r="I88" s="10"/>
    </row>
    <row r="89" spans="1:9" x14ac:dyDescent="0.35">
      <c r="A89" s="23">
        <v>340</v>
      </c>
      <c r="B89" s="21" t="s">
        <v>15</v>
      </c>
      <c r="C89" s="13">
        <v>22.5</v>
      </c>
      <c r="D89" s="13" t="s">
        <v>58</v>
      </c>
      <c r="E89" s="15">
        <v>9020.5</v>
      </c>
      <c r="F89" s="15">
        <v>9020.5</v>
      </c>
      <c r="G89" s="15">
        <v>0</v>
      </c>
      <c r="H89" s="15">
        <f t="shared" ref="H89:H98" si="10">F89+G89</f>
        <v>9020.5</v>
      </c>
      <c r="I89" s="16">
        <f t="shared" ref="I89:I98" si="11">E89-H89</f>
        <v>0</v>
      </c>
    </row>
    <row r="90" spans="1:9" x14ac:dyDescent="0.35">
      <c r="A90" s="23">
        <v>340</v>
      </c>
      <c r="B90" s="21" t="s">
        <v>16</v>
      </c>
      <c r="C90" s="13">
        <v>5</v>
      </c>
      <c r="D90" s="13" t="s">
        <v>58</v>
      </c>
      <c r="E90" s="15">
        <v>8610</v>
      </c>
      <c r="F90" s="15">
        <v>8610</v>
      </c>
      <c r="G90" s="15">
        <v>0</v>
      </c>
      <c r="H90" s="15">
        <f t="shared" si="10"/>
        <v>8610</v>
      </c>
      <c r="I90" s="16">
        <f t="shared" si="11"/>
        <v>0</v>
      </c>
    </row>
    <row r="91" spans="1:9" x14ac:dyDescent="0.35">
      <c r="A91" s="23">
        <v>340</v>
      </c>
      <c r="B91" s="21" t="s">
        <v>17</v>
      </c>
      <c r="C91" s="13">
        <v>5</v>
      </c>
      <c r="D91" s="13" t="s">
        <v>58</v>
      </c>
      <c r="E91" s="15">
        <v>1153.57</v>
      </c>
      <c r="F91" s="15">
        <v>1153.57</v>
      </c>
      <c r="G91" s="15">
        <v>0</v>
      </c>
      <c r="H91" s="15">
        <f t="shared" si="10"/>
        <v>1153.57</v>
      </c>
      <c r="I91" s="16">
        <f t="shared" si="11"/>
        <v>0</v>
      </c>
    </row>
    <row r="92" spans="1:9" x14ac:dyDescent="0.35">
      <c r="A92" s="23">
        <v>340</v>
      </c>
      <c r="B92" s="21" t="s">
        <v>18</v>
      </c>
      <c r="C92" s="13">
        <v>5</v>
      </c>
      <c r="D92" s="13" t="s">
        <v>58</v>
      </c>
      <c r="E92" s="15">
        <v>700</v>
      </c>
      <c r="F92" s="15">
        <v>700</v>
      </c>
      <c r="G92" s="15">
        <v>0</v>
      </c>
      <c r="H92" s="15">
        <f t="shared" si="10"/>
        <v>700</v>
      </c>
      <c r="I92" s="16">
        <f t="shared" si="11"/>
        <v>0</v>
      </c>
    </row>
    <row r="93" spans="1:9" x14ac:dyDescent="0.35">
      <c r="A93" s="23">
        <v>340</v>
      </c>
      <c r="B93" s="21" t="s">
        <v>21</v>
      </c>
      <c r="C93" s="13">
        <v>5</v>
      </c>
      <c r="D93" s="13" t="s">
        <v>58</v>
      </c>
      <c r="E93" s="15">
        <v>10944.2</v>
      </c>
      <c r="F93" s="15">
        <v>10944.2</v>
      </c>
      <c r="G93" s="15">
        <v>0</v>
      </c>
      <c r="H93" s="15">
        <f t="shared" si="10"/>
        <v>10944.2</v>
      </c>
      <c r="I93" s="16">
        <f t="shared" si="11"/>
        <v>0</v>
      </c>
    </row>
    <row r="94" spans="1:9" x14ac:dyDescent="0.35">
      <c r="A94" s="23">
        <v>340</v>
      </c>
      <c r="B94" s="21" t="s">
        <v>20</v>
      </c>
      <c r="C94" s="13">
        <v>5</v>
      </c>
      <c r="D94" s="13" t="s">
        <v>58</v>
      </c>
      <c r="E94" s="15">
        <v>3177.98</v>
      </c>
      <c r="F94" s="15">
        <v>3177.98</v>
      </c>
      <c r="G94" s="15">
        <v>0</v>
      </c>
      <c r="H94" s="15">
        <f t="shared" si="10"/>
        <v>3177.98</v>
      </c>
      <c r="I94" s="16">
        <f t="shared" si="11"/>
        <v>0</v>
      </c>
    </row>
    <row r="95" spans="1:9" x14ac:dyDescent="0.35">
      <c r="A95" s="23">
        <v>340</v>
      </c>
      <c r="B95" s="21" t="s">
        <v>24</v>
      </c>
      <c r="C95" s="13">
        <v>5</v>
      </c>
      <c r="D95" s="13" t="s">
        <v>58</v>
      </c>
      <c r="E95" s="15">
        <v>2995</v>
      </c>
      <c r="F95" s="15">
        <v>2995</v>
      </c>
      <c r="G95" s="15">
        <v>0</v>
      </c>
      <c r="H95" s="15">
        <f t="shared" si="10"/>
        <v>2995</v>
      </c>
      <c r="I95" s="16">
        <f t="shared" si="11"/>
        <v>0</v>
      </c>
    </row>
    <row r="96" spans="1:9" x14ac:dyDescent="0.35">
      <c r="A96" s="23">
        <v>340</v>
      </c>
      <c r="B96" s="21" t="s">
        <v>19</v>
      </c>
      <c r="C96" s="13">
        <v>5</v>
      </c>
      <c r="D96" s="13" t="s">
        <v>58</v>
      </c>
      <c r="E96" s="15">
        <v>5085</v>
      </c>
      <c r="F96" s="15">
        <v>5085</v>
      </c>
      <c r="G96" s="15">
        <v>0</v>
      </c>
      <c r="H96" s="15">
        <f t="shared" si="10"/>
        <v>5085</v>
      </c>
      <c r="I96" s="16">
        <f t="shared" si="11"/>
        <v>0</v>
      </c>
    </row>
    <row r="97" spans="1:9" x14ac:dyDescent="0.35">
      <c r="A97" s="23">
        <v>340</v>
      </c>
      <c r="B97" s="21" t="s">
        <v>23</v>
      </c>
      <c r="C97" s="13">
        <v>5</v>
      </c>
      <c r="D97" s="13" t="s">
        <v>58</v>
      </c>
      <c r="E97" s="15">
        <v>15234</v>
      </c>
      <c r="F97" s="15">
        <v>15234</v>
      </c>
      <c r="G97" s="15">
        <v>0</v>
      </c>
      <c r="H97" s="15">
        <f t="shared" si="10"/>
        <v>15234</v>
      </c>
      <c r="I97" s="16">
        <f t="shared" si="11"/>
        <v>0</v>
      </c>
    </row>
    <row r="98" spans="1:9" x14ac:dyDescent="0.35">
      <c r="A98" s="23">
        <v>340</v>
      </c>
      <c r="B98" s="21" t="s">
        <v>22</v>
      </c>
      <c r="C98" s="13">
        <v>5</v>
      </c>
      <c r="D98" s="13" t="s">
        <v>58</v>
      </c>
      <c r="E98" s="15">
        <v>3211</v>
      </c>
      <c r="F98" s="15">
        <v>3211</v>
      </c>
      <c r="G98" s="15">
        <v>0</v>
      </c>
      <c r="H98" s="15">
        <f t="shared" si="10"/>
        <v>3211</v>
      </c>
      <c r="I98" s="16">
        <f t="shared" si="11"/>
        <v>0</v>
      </c>
    </row>
    <row r="99" spans="1:9" x14ac:dyDescent="0.35">
      <c r="A99" s="23">
        <v>341</v>
      </c>
      <c r="B99" s="22" t="s">
        <v>107</v>
      </c>
      <c r="C99" s="3"/>
      <c r="D99" s="3"/>
      <c r="E99" s="4"/>
      <c r="F99" s="4"/>
      <c r="G99" s="4"/>
      <c r="H99" s="4"/>
      <c r="I99" s="10"/>
    </row>
    <row r="100" spans="1:9" x14ac:dyDescent="0.35">
      <c r="A100" s="23">
        <v>341</v>
      </c>
      <c r="B100" s="21" t="s">
        <v>32</v>
      </c>
      <c r="C100" s="13">
        <v>7</v>
      </c>
      <c r="D100" s="13" t="s">
        <v>58</v>
      </c>
      <c r="E100" s="15">
        <v>10000</v>
      </c>
      <c r="F100" s="15">
        <v>10000</v>
      </c>
      <c r="G100" s="15">
        <v>0</v>
      </c>
      <c r="H100" s="15">
        <f t="shared" ref="H100:H116" si="12">F100+G100</f>
        <v>10000</v>
      </c>
      <c r="I100" s="16">
        <f t="shared" ref="I100:I116" si="13">E100-H100</f>
        <v>0</v>
      </c>
    </row>
    <row r="101" spans="1:9" x14ac:dyDescent="0.35">
      <c r="A101" s="23">
        <v>341</v>
      </c>
      <c r="B101" s="21" t="s">
        <v>100</v>
      </c>
      <c r="C101" s="13">
        <v>5</v>
      </c>
      <c r="D101" s="13" t="s">
        <v>58</v>
      </c>
      <c r="E101" s="15">
        <v>37373.629999999997</v>
      </c>
      <c r="F101" s="15">
        <v>0</v>
      </c>
      <c r="G101" s="15">
        <f>E101/C101</f>
        <v>7474.7259999999997</v>
      </c>
      <c r="H101" s="15">
        <f t="shared" si="12"/>
        <v>7474.7259999999997</v>
      </c>
      <c r="I101" s="16">
        <f t="shared" si="13"/>
        <v>29898.903999999999</v>
      </c>
    </row>
    <row r="102" spans="1:9" x14ac:dyDescent="0.35">
      <c r="A102" s="23">
        <v>341</v>
      </c>
      <c r="B102" s="21" t="s">
        <v>27</v>
      </c>
      <c r="C102" s="13">
        <v>7</v>
      </c>
      <c r="D102" s="13" t="s">
        <v>58</v>
      </c>
      <c r="E102" s="15">
        <v>13817</v>
      </c>
      <c r="F102" s="15">
        <v>13817</v>
      </c>
      <c r="G102" s="15">
        <v>0</v>
      </c>
      <c r="H102" s="15">
        <f t="shared" si="12"/>
        <v>13817</v>
      </c>
      <c r="I102" s="16">
        <f t="shared" si="13"/>
        <v>0</v>
      </c>
    </row>
    <row r="103" spans="1:9" x14ac:dyDescent="0.35">
      <c r="A103" s="23">
        <v>341</v>
      </c>
      <c r="B103" s="21" t="s">
        <v>27</v>
      </c>
      <c r="C103" s="13">
        <v>7</v>
      </c>
      <c r="D103" s="13" t="s">
        <v>58</v>
      </c>
      <c r="E103" s="15">
        <v>13137</v>
      </c>
      <c r="F103" s="15">
        <v>13137</v>
      </c>
      <c r="G103" s="15">
        <v>0</v>
      </c>
      <c r="H103" s="15">
        <f t="shared" si="12"/>
        <v>13137</v>
      </c>
      <c r="I103" s="16">
        <f t="shared" si="13"/>
        <v>0</v>
      </c>
    </row>
    <row r="104" spans="1:9" x14ac:dyDescent="0.35">
      <c r="A104" s="23">
        <v>341</v>
      </c>
      <c r="B104" s="21" t="s">
        <v>26</v>
      </c>
      <c r="C104" s="13">
        <v>7</v>
      </c>
      <c r="D104" s="13" t="s">
        <v>58</v>
      </c>
      <c r="E104" s="15">
        <v>15938</v>
      </c>
      <c r="F104" s="15">
        <v>15938</v>
      </c>
      <c r="G104" s="15">
        <v>0</v>
      </c>
      <c r="H104" s="15">
        <f t="shared" si="12"/>
        <v>15938</v>
      </c>
      <c r="I104" s="16">
        <f t="shared" si="13"/>
        <v>0</v>
      </c>
    </row>
    <row r="105" spans="1:9" x14ac:dyDescent="0.35">
      <c r="A105" s="23">
        <v>341</v>
      </c>
      <c r="B105" s="21" t="s">
        <v>25</v>
      </c>
      <c r="C105" s="13">
        <v>7</v>
      </c>
      <c r="D105" s="13" t="s">
        <v>58</v>
      </c>
      <c r="E105" s="15">
        <v>21726</v>
      </c>
      <c r="F105" s="15">
        <v>21726</v>
      </c>
      <c r="G105" s="15">
        <v>0</v>
      </c>
      <c r="H105" s="15">
        <f t="shared" si="12"/>
        <v>21726</v>
      </c>
      <c r="I105" s="16">
        <f t="shared" si="13"/>
        <v>0</v>
      </c>
    </row>
    <row r="106" spans="1:9" x14ac:dyDescent="0.35">
      <c r="A106" s="23">
        <v>341</v>
      </c>
      <c r="B106" s="21" t="s">
        <v>28</v>
      </c>
      <c r="C106" s="13">
        <v>7</v>
      </c>
      <c r="D106" s="13" t="s">
        <v>58</v>
      </c>
      <c r="E106" s="15">
        <v>8850</v>
      </c>
      <c r="F106" s="15">
        <v>8850</v>
      </c>
      <c r="G106" s="15">
        <v>0</v>
      </c>
      <c r="H106" s="15">
        <f t="shared" si="12"/>
        <v>8850</v>
      </c>
      <c r="I106" s="16">
        <f t="shared" si="13"/>
        <v>0</v>
      </c>
    </row>
    <row r="107" spans="1:9" x14ac:dyDescent="0.35">
      <c r="A107" s="23">
        <v>341</v>
      </c>
      <c r="B107" s="21" t="s">
        <v>31</v>
      </c>
      <c r="C107" s="13">
        <v>7</v>
      </c>
      <c r="D107" s="13" t="s">
        <v>58</v>
      </c>
      <c r="E107" s="15">
        <v>3712.38</v>
      </c>
      <c r="F107" s="15">
        <v>3712.38</v>
      </c>
      <c r="G107" s="15">
        <v>0</v>
      </c>
      <c r="H107" s="15">
        <f t="shared" si="12"/>
        <v>3712.38</v>
      </c>
      <c r="I107" s="16">
        <f t="shared" si="13"/>
        <v>0</v>
      </c>
    </row>
    <row r="108" spans="1:9" x14ac:dyDescent="0.35">
      <c r="A108" s="23">
        <v>341</v>
      </c>
      <c r="B108" s="21" t="s">
        <v>29</v>
      </c>
      <c r="C108" s="13">
        <v>7</v>
      </c>
      <c r="D108" s="13" t="s">
        <v>58</v>
      </c>
      <c r="E108" s="15">
        <v>2645</v>
      </c>
      <c r="F108" s="15">
        <v>2645</v>
      </c>
      <c r="G108" s="15">
        <v>0</v>
      </c>
      <c r="H108" s="15">
        <f t="shared" si="12"/>
        <v>2645</v>
      </c>
      <c r="I108" s="16">
        <f t="shared" si="13"/>
        <v>0</v>
      </c>
    </row>
    <row r="109" spans="1:9" x14ac:dyDescent="0.35">
      <c r="A109" s="23">
        <v>341</v>
      </c>
      <c r="B109" s="21" t="s">
        <v>34</v>
      </c>
      <c r="C109" s="13">
        <v>5</v>
      </c>
      <c r="D109" s="13" t="s">
        <v>58</v>
      </c>
      <c r="E109" s="15">
        <v>3999.99</v>
      </c>
      <c r="F109" s="15">
        <v>2400</v>
      </c>
      <c r="G109" s="15">
        <v>400</v>
      </c>
      <c r="H109" s="15">
        <f t="shared" si="12"/>
        <v>2800</v>
      </c>
      <c r="I109" s="16">
        <f t="shared" si="13"/>
        <v>1199.9899999999998</v>
      </c>
    </row>
    <row r="110" spans="1:9" x14ac:dyDescent="0.35">
      <c r="A110" s="23">
        <v>341</v>
      </c>
      <c r="B110" s="21" t="s">
        <v>33</v>
      </c>
      <c r="C110" s="13">
        <v>7</v>
      </c>
      <c r="D110" s="13" t="s">
        <v>58</v>
      </c>
      <c r="E110" s="15">
        <v>17995</v>
      </c>
      <c r="F110" s="15">
        <v>7700.760000000002</v>
      </c>
      <c r="G110" s="15">
        <v>642.69000000000005</v>
      </c>
      <c r="H110" s="15">
        <f t="shared" si="12"/>
        <v>8343.4500000000025</v>
      </c>
      <c r="I110" s="16">
        <f t="shared" si="13"/>
        <v>9651.5499999999975</v>
      </c>
    </row>
    <row r="111" spans="1:9" x14ac:dyDescent="0.35">
      <c r="A111" s="23">
        <v>341</v>
      </c>
      <c r="B111" s="21" t="s">
        <v>30</v>
      </c>
      <c r="C111" s="13">
        <v>7</v>
      </c>
      <c r="D111" s="13" t="s">
        <v>58</v>
      </c>
      <c r="E111" s="15">
        <v>5500</v>
      </c>
      <c r="F111" s="15">
        <v>5500</v>
      </c>
      <c r="G111" s="15">
        <v>0</v>
      </c>
      <c r="H111" s="15">
        <f t="shared" si="12"/>
        <v>5500</v>
      </c>
      <c r="I111" s="16">
        <f t="shared" si="13"/>
        <v>0</v>
      </c>
    </row>
    <row r="112" spans="1:9" x14ac:dyDescent="0.35">
      <c r="A112" s="23">
        <v>341</v>
      </c>
      <c r="B112" s="21" t="s">
        <v>35</v>
      </c>
      <c r="C112" s="13">
        <v>5</v>
      </c>
      <c r="D112" s="13" t="s">
        <v>58</v>
      </c>
      <c r="E112" s="15">
        <v>3800</v>
      </c>
      <c r="F112" s="15">
        <v>1012</v>
      </c>
      <c r="G112" s="15">
        <v>253</v>
      </c>
      <c r="H112" s="15">
        <f t="shared" si="12"/>
        <v>1265</v>
      </c>
      <c r="I112" s="16">
        <f t="shared" si="13"/>
        <v>2535</v>
      </c>
    </row>
    <row r="113" spans="1:9" x14ac:dyDescent="0.35">
      <c r="A113" s="23">
        <v>341</v>
      </c>
      <c r="B113" s="21" t="s">
        <v>101</v>
      </c>
      <c r="C113" s="13">
        <v>5</v>
      </c>
      <c r="D113" s="13" t="s">
        <v>58</v>
      </c>
      <c r="E113" s="15">
        <v>6500</v>
      </c>
      <c r="F113" s="15">
        <v>0</v>
      </c>
      <c r="G113" s="15">
        <v>1300</v>
      </c>
      <c r="H113" s="15">
        <f t="shared" si="12"/>
        <v>1300</v>
      </c>
      <c r="I113" s="16">
        <f t="shared" si="13"/>
        <v>5200</v>
      </c>
    </row>
    <row r="114" spans="1:9" x14ac:dyDescent="0.35">
      <c r="A114" s="23">
        <v>341</v>
      </c>
      <c r="B114" s="21" t="s">
        <v>102</v>
      </c>
      <c r="C114" s="13">
        <v>5</v>
      </c>
      <c r="D114" s="13" t="s">
        <v>58</v>
      </c>
      <c r="E114" s="15">
        <v>10299</v>
      </c>
      <c r="F114" s="15">
        <v>2059.8000000000002</v>
      </c>
      <c r="G114" s="15">
        <v>2059.8000000000002</v>
      </c>
      <c r="H114" s="15">
        <f t="shared" si="12"/>
        <v>4119.6000000000004</v>
      </c>
      <c r="I114" s="16">
        <f t="shared" si="13"/>
        <v>6179.4</v>
      </c>
    </row>
    <row r="115" spans="1:9" x14ac:dyDescent="0.35">
      <c r="A115" s="23">
        <v>341</v>
      </c>
      <c r="B115" s="21" t="s">
        <v>102</v>
      </c>
      <c r="C115" s="13">
        <v>5</v>
      </c>
      <c r="D115" s="13" t="s">
        <v>58</v>
      </c>
      <c r="E115" s="15">
        <v>3126.15</v>
      </c>
      <c r="F115" s="15">
        <v>625.23</v>
      </c>
      <c r="G115" s="15">
        <v>625.23</v>
      </c>
      <c r="H115" s="15">
        <f t="shared" si="12"/>
        <v>1250.46</v>
      </c>
      <c r="I115" s="16">
        <f t="shared" si="13"/>
        <v>1875.69</v>
      </c>
    </row>
    <row r="116" spans="1:9" x14ac:dyDescent="0.35">
      <c r="A116" s="23">
        <v>341</v>
      </c>
      <c r="B116" s="21" t="s">
        <v>102</v>
      </c>
      <c r="C116" s="13">
        <v>5</v>
      </c>
      <c r="D116" s="13" t="s">
        <v>58</v>
      </c>
      <c r="E116" s="15">
        <v>13000</v>
      </c>
      <c r="F116" s="15">
        <v>2600</v>
      </c>
      <c r="G116" s="15">
        <v>2600</v>
      </c>
      <c r="H116" s="15">
        <f t="shared" si="12"/>
        <v>5200</v>
      </c>
      <c r="I116" s="16">
        <f t="shared" si="13"/>
        <v>7800</v>
      </c>
    </row>
    <row r="117" spans="1:9" x14ac:dyDescent="0.35">
      <c r="A117" s="23">
        <v>345</v>
      </c>
      <c r="B117" s="22" t="s">
        <v>104</v>
      </c>
      <c r="C117" s="3"/>
      <c r="D117" s="3"/>
      <c r="E117" s="4"/>
      <c r="F117" s="4"/>
      <c r="G117" s="4"/>
      <c r="H117" s="4"/>
      <c r="I117" s="10"/>
    </row>
    <row r="118" spans="1:9" x14ac:dyDescent="0.35">
      <c r="A118" s="23">
        <v>345</v>
      </c>
      <c r="B118" s="21" t="s">
        <v>18</v>
      </c>
      <c r="C118" s="13">
        <v>10</v>
      </c>
      <c r="D118" s="13" t="s">
        <v>58</v>
      </c>
      <c r="E118" s="15">
        <v>1135.48</v>
      </c>
      <c r="F118" s="15">
        <v>1135.48</v>
      </c>
      <c r="G118" s="15">
        <v>0</v>
      </c>
      <c r="H118" s="15">
        <f>F118+G118</f>
        <v>1135.48</v>
      </c>
      <c r="I118" s="16">
        <f>E118-H118</f>
        <v>0</v>
      </c>
    </row>
    <row r="119" spans="1:9" x14ac:dyDescent="0.35">
      <c r="A119" s="23">
        <v>345</v>
      </c>
      <c r="B119" s="21" t="s">
        <v>36</v>
      </c>
      <c r="C119" s="13">
        <v>10</v>
      </c>
      <c r="D119" s="13" t="s">
        <v>58</v>
      </c>
      <c r="E119" s="15">
        <v>38887</v>
      </c>
      <c r="F119" s="15">
        <v>38887</v>
      </c>
      <c r="G119" s="15">
        <v>0</v>
      </c>
      <c r="H119" s="15">
        <f>F119+G119</f>
        <v>38887</v>
      </c>
      <c r="I119" s="16">
        <f>E119-H119</f>
        <v>0</v>
      </c>
    </row>
    <row r="120" spans="1:9" x14ac:dyDescent="0.35">
      <c r="A120" s="23">
        <v>345</v>
      </c>
      <c r="B120" s="21" t="s">
        <v>38</v>
      </c>
      <c r="C120" s="13">
        <v>10</v>
      </c>
      <c r="D120" s="13" t="s">
        <v>58</v>
      </c>
      <c r="E120" s="15">
        <v>40936.36</v>
      </c>
      <c r="F120" s="15">
        <v>40936.36</v>
      </c>
      <c r="G120" s="15">
        <v>0</v>
      </c>
      <c r="H120" s="15">
        <f>F120+G120</f>
        <v>40936.36</v>
      </c>
      <c r="I120" s="16">
        <f>E120-H120</f>
        <v>0</v>
      </c>
    </row>
    <row r="121" spans="1:9" x14ac:dyDescent="0.35">
      <c r="A121" s="23">
        <v>345</v>
      </c>
      <c r="B121" s="21" t="s">
        <v>37</v>
      </c>
      <c r="C121" s="13">
        <v>10</v>
      </c>
      <c r="D121" s="13" t="s">
        <v>58</v>
      </c>
      <c r="E121" s="15">
        <v>2213.58</v>
      </c>
      <c r="F121" s="15">
        <v>2213.58</v>
      </c>
      <c r="G121" s="15">
        <v>0</v>
      </c>
      <c r="H121" s="15">
        <f>F121+G121</f>
        <v>2213.58</v>
      </c>
      <c r="I121" s="16">
        <f>E121-H121</f>
        <v>0</v>
      </c>
    </row>
    <row r="122" spans="1:9" x14ac:dyDescent="0.35">
      <c r="A122" s="23">
        <v>346</v>
      </c>
      <c r="B122" s="22" t="s">
        <v>103</v>
      </c>
      <c r="C122" s="3"/>
      <c r="D122" s="3"/>
      <c r="E122" s="4"/>
      <c r="F122" s="4"/>
      <c r="G122" s="4"/>
      <c r="H122" s="4"/>
      <c r="I122" s="10"/>
    </row>
    <row r="123" spans="1:9" x14ac:dyDescent="0.35">
      <c r="A123" s="23">
        <v>346</v>
      </c>
      <c r="B123" s="21" t="s">
        <v>12</v>
      </c>
      <c r="C123" s="13">
        <v>10</v>
      </c>
      <c r="D123" s="13" t="s">
        <v>58</v>
      </c>
      <c r="E123" s="15">
        <v>270401.73</v>
      </c>
      <c r="F123" s="15">
        <v>270401.73</v>
      </c>
      <c r="G123" s="15">
        <v>0</v>
      </c>
      <c r="H123" s="15">
        <f>F123+G123</f>
        <v>270401.73</v>
      </c>
      <c r="I123" s="16">
        <f>E123-H123</f>
        <v>0</v>
      </c>
    </row>
    <row r="124" spans="1:9" x14ac:dyDescent="0.35">
      <c r="A124" s="23">
        <v>346</v>
      </c>
      <c r="B124" s="21" t="s">
        <v>12</v>
      </c>
      <c r="C124" s="13">
        <v>10</v>
      </c>
      <c r="D124" s="13" t="s">
        <v>58</v>
      </c>
      <c r="E124" s="15">
        <v>5677.97</v>
      </c>
      <c r="F124" s="15">
        <v>0</v>
      </c>
      <c r="G124" s="15">
        <v>567.79700000000003</v>
      </c>
      <c r="H124" s="15">
        <f>F124+G124</f>
        <v>567.79700000000003</v>
      </c>
      <c r="I124" s="16">
        <f>E124-H124</f>
        <v>5110.1730000000007</v>
      </c>
    </row>
    <row r="125" spans="1:9" x14ac:dyDescent="0.35">
      <c r="A125" s="23"/>
      <c r="B125" s="2"/>
      <c r="C125" s="3"/>
      <c r="D125" s="9"/>
      <c r="E125" s="4"/>
      <c r="F125" s="4"/>
      <c r="G125" s="10"/>
      <c r="H125" s="4"/>
      <c r="I125" s="24"/>
    </row>
    <row r="126" spans="1:9" x14ac:dyDescent="0.35">
      <c r="A126" s="23"/>
      <c r="B126" s="24"/>
      <c r="C126" s="25"/>
      <c r="D126" s="10"/>
      <c r="E126" s="10"/>
      <c r="F126" s="10"/>
      <c r="G126" s="10"/>
      <c r="H126" s="10"/>
      <c r="I126" s="24"/>
    </row>
    <row r="127" spans="1:9" x14ac:dyDescent="0.35">
      <c r="A127" s="23"/>
      <c r="B127" s="24" t="s">
        <v>94</v>
      </c>
      <c r="C127" s="25"/>
      <c r="D127" s="10"/>
      <c r="E127" s="10">
        <f>SUM(E7:E126)</f>
        <v>21294383.469999984</v>
      </c>
      <c r="F127" s="10">
        <v>9248818.4500000048</v>
      </c>
      <c r="G127" s="10">
        <f>SUM(G7:G126)</f>
        <v>490307.89299999998</v>
      </c>
      <c r="H127" s="10">
        <f>SUM(H7:H126)</f>
        <v>9739126.3430000022</v>
      </c>
      <c r="I127" s="24"/>
    </row>
    <row r="128" spans="1:9" x14ac:dyDescent="0.35">
      <c r="A128" s="23"/>
      <c r="B128" s="24"/>
      <c r="C128" s="25"/>
      <c r="D128" s="10"/>
      <c r="E128" s="10"/>
      <c r="F128" s="10"/>
      <c r="G128" s="10"/>
      <c r="H128" s="10"/>
      <c r="I128" s="24"/>
    </row>
    <row r="129" spans="1:9" x14ac:dyDescent="0.35">
      <c r="A129" s="23"/>
      <c r="B129" s="24" t="s">
        <v>95</v>
      </c>
      <c r="C129" s="25"/>
      <c r="D129" s="10"/>
      <c r="E129" s="10">
        <v>21294381.09</v>
      </c>
      <c r="F129" s="10">
        <v>9248818</v>
      </c>
      <c r="G129" s="10">
        <v>503217</v>
      </c>
      <c r="H129" s="10">
        <v>9752035</v>
      </c>
      <c r="I129" s="24"/>
    </row>
    <row r="130" spans="1:9" x14ac:dyDescent="0.35">
      <c r="A130" s="23"/>
      <c r="B130" s="24"/>
      <c r="C130" s="25"/>
      <c r="D130" s="10"/>
      <c r="E130" s="10"/>
      <c r="F130" s="10"/>
      <c r="G130" s="10"/>
      <c r="H130" s="10"/>
      <c r="I130" s="24"/>
    </row>
    <row r="131" spans="1:9" x14ac:dyDescent="0.35">
      <c r="A131" s="23"/>
      <c r="B131" s="24" t="s">
        <v>96</v>
      </c>
      <c r="C131" s="25"/>
      <c r="D131" s="10"/>
      <c r="E131" s="10">
        <f t="shared" ref="E131" si="14">E129-E127</f>
        <v>-2.3799999840557575</v>
      </c>
      <c r="F131" s="10">
        <v>-0.45000000484287739</v>
      </c>
      <c r="G131" s="10">
        <f>G129-G127</f>
        <v>12909.107000000018</v>
      </c>
      <c r="H131" s="10">
        <f>H129-H127</f>
        <v>12908.656999997795</v>
      </c>
      <c r="I131" s="24"/>
    </row>
    <row r="132" spans="1:9" x14ac:dyDescent="0.35">
      <c r="A132" s="23"/>
      <c r="B132" s="24"/>
      <c r="C132" s="25"/>
      <c r="D132" s="10"/>
      <c r="E132" s="10"/>
      <c r="F132" s="10"/>
      <c r="G132" s="10"/>
      <c r="H132" s="10"/>
      <c r="I132" s="24"/>
    </row>
    <row r="133" spans="1:9" x14ac:dyDescent="0.35">
      <c r="A133" s="26"/>
      <c r="B133" s="2" t="s">
        <v>118</v>
      </c>
      <c r="C133" s="3"/>
      <c r="D133" s="9"/>
      <c r="E133" s="4"/>
      <c r="F133" s="4"/>
      <c r="G133" s="10"/>
      <c r="H133" s="4"/>
      <c r="I133" s="24"/>
    </row>
    <row r="134" spans="1:9" x14ac:dyDescent="0.35">
      <c r="A134" s="26"/>
      <c r="B134" s="2" t="s">
        <v>117</v>
      </c>
      <c r="C134" s="3"/>
      <c r="D134" s="9"/>
      <c r="E134" s="4"/>
      <c r="F134" s="4"/>
      <c r="G134" s="10"/>
      <c r="H134" s="4"/>
      <c r="I134" s="24"/>
    </row>
  </sheetData>
  <sortState xmlns:xlrd2="http://schemas.microsoft.com/office/spreadsheetml/2017/richdata2" ref="A6:M125">
    <sortCondition ref="A6:A125"/>
    <sortCondition sortBy="cellColor" ref="B6:B125" dxfId="0"/>
    <sortCondition ref="B6:B125"/>
  </sortState>
  <mergeCells count="2">
    <mergeCell ref="C4:D4"/>
    <mergeCell ref="C5:D5"/>
  </mergeCells>
  <pageMargins left="0" right="0" top="0.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6733D-DFB8-4363-A1E3-8D5D4EF186EC}">
  <dimension ref="A1:M78"/>
  <sheetViews>
    <sheetView topLeftCell="A43" workbookViewId="0">
      <selection activeCell="F67" sqref="F67"/>
    </sheetView>
  </sheetViews>
  <sheetFormatPr defaultRowHeight="14.5" x14ac:dyDescent="0.35"/>
  <cols>
    <col min="3" max="3" width="26.81640625" customWidth="1"/>
    <col min="6" max="6" width="13.6328125" bestFit="1" customWidth="1"/>
    <col min="7" max="7" width="12.54296875" bestFit="1" customWidth="1"/>
    <col min="8" max="8" width="11.08984375" style="45" bestFit="1" customWidth="1"/>
    <col min="9" max="10" width="12.54296875" bestFit="1" customWidth="1"/>
    <col min="11" max="11" width="15.453125" customWidth="1"/>
    <col min="12" max="12" width="14.90625" customWidth="1"/>
    <col min="13" max="13" width="12.08984375" customWidth="1"/>
  </cols>
  <sheetData>
    <row r="1" spans="1:13" x14ac:dyDescent="0.35">
      <c r="B1" s="12"/>
      <c r="C1" s="17" t="s">
        <v>0</v>
      </c>
      <c r="D1" s="1"/>
      <c r="E1" s="27"/>
      <c r="F1" s="27"/>
      <c r="G1" s="5"/>
      <c r="H1" s="39"/>
      <c r="I1" s="5"/>
    </row>
    <row r="2" spans="1:13" x14ac:dyDescent="0.35">
      <c r="B2" s="23"/>
      <c r="C2" s="22" t="s">
        <v>1</v>
      </c>
      <c r="D2" s="3"/>
      <c r="E2" s="35"/>
      <c r="F2" s="35"/>
      <c r="G2" s="4"/>
      <c r="H2" s="40"/>
      <c r="I2" s="4"/>
      <c r="J2" s="24"/>
    </row>
    <row r="3" spans="1:13" x14ac:dyDescent="0.35">
      <c r="B3" s="29" t="s">
        <v>97</v>
      </c>
      <c r="C3" s="22" t="s">
        <v>2</v>
      </c>
      <c r="D3" s="3"/>
      <c r="E3" s="4"/>
      <c r="F3" s="33" t="s">
        <v>51</v>
      </c>
      <c r="G3" s="33" t="s">
        <v>54</v>
      </c>
      <c r="H3" s="41" t="s">
        <v>55</v>
      </c>
      <c r="I3" s="33" t="s">
        <v>54</v>
      </c>
      <c r="J3" s="24"/>
    </row>
    <row r="4" spans="1:13" x14ac:dyDescent="0.35">
      <c r="B4" s="29" t="s">
        <v>98</v>
      </c>
      <c r="C4" s="22" t="s">
        <v>3</v>
      </c>
      <c r="D4" s="33" t="s">
        <v>49</v>
      </c>
      <c r="E4" s="33"/>
      <c r="F4" s="33" t="s">
        <v>52</v>
      </c>
      <c r="G4" s="33" t="s">
        <v>55</v>
      </c>
      <c r="H4" s="41" t="s">
        <v>56</v>
      </c>
      <c r="I4" s="33" t="s">
        <v>55</v>
      </c>
      <c r="J4" s="33" t="s">
        <v>93</v>
      </c>
      <c r="K4" s="7"/>
    </row>
    <row r="5" spans="1:13" x14ac:dyDescent="0.35">
      <c r="B5" s="29" t="s">
        <v>99</v>
      </c>
      <c r="C5" s="2"/>
      <c r="D5" s="33" t="s">
        <v>50</v>
      </c>
      <c r="E5" s="33"/>
      <c r="F5" s="33" t="s">
        <v>53</v>
      </c>
      <c r="G5" s="37">
        <v>45291</v>
      </c>
      <c r="H5" s="42">
        <v>45657</v>
      </c>
      <c r="I5" s="37">
        <v>45657</v>
      </c>
      <c r="J5" s="33" t="s">
        <v>57</v>
      </c>
      <c r="K5" s="7"/>
    </row>
    <row r="6" spans="1:13" x14ac:dyDescent="0.35">
      <c r="A6">
        <v>0</v>
      </c>
      <c r="B6" s="12">
        <v>301</v>
      </c>
      <c r="C6" s="30" t="s">
        <v>64</v>
      </c>
      <c r="D6" s="32">
        <v>40</v>
      </c>
      <c r="E6" s="34" t="s">
        <v>58</v>
      </c>
      <c r="F6" s="36">
        <v>1597</v>
      </c>
      <c r="G6" s="36">
        <v>1530</v>
      </c>
      <c r="H6" s="39">
        <v>40</v>
      </c>
      <c r="I6" s="36">
        <f t="shared" ref="I6:I37" si="0">G6+H6</f>
        <v>1570</v>
      </c>
      <c r="J6" s="38">
        <f t="shared" ref="J6:J37" si="1">F6-I6</f>
        <v>27</v>
      </c>
      <c r="K6" s="8"/>
    </row>
    <row r="7" spans="1:13" x14ac:dyDescent="0.35">
      <c r="A7">
        <v>0</v>
      </c>
      <c r="B7" s="12">
        <v>302</v>
      </c>
      <c r="C7" s="30" t="s">
        <v>65</v>
      </c>
      <c r="D7" s="32">
        <v>40</v>
      </c>
      <c r="E7" s="34" t="s">
        <v>58</v>
      </c>
      <c r="F7" s="36">
        <v>840</v>
      </c>
      <c r="G7" s="36">
        <v>805</v>
      </c>
      <c r="H7" s="39">
        <v>21</v>
      </c>
      <c r="I7" s="36">
        <f t="shared" si="0"/>
        <v>826</v>
      </c>
      <c r="J7" s="38">
        <f t="shared" si="1"/>
        <v>14</v>
      </c>
      <c r="K7" s="8">
        <f>SUM(F6:F7)</f>
        <v>2437</v>
      </c>
      <c r="M7" s="8">
        <f>SUM(H6:H7)</f>
        <v>61</v>
      </c>
    </row>
    <row r="8" spans="1:13" x14ac:dyDescent="0.35">
      <c r="A8">
        <v>1</v>
      </c>
      <c r="B8" s="12">
        <v>304</v>
      </c>
      <c r="C8" s="31" t="s">
        <v>39</v>
      </c>
      <c r="D8" s="32">
        <v>37.5</v>
      </c>
      <c r="E8" s="32" t="s">
        <v>58</v>
      </c>
      <c r="F8" s="36">
        <v>100000</v>
      </c>
      <c r="G8" s="36">
        <v>63030.04</v>
      </c>
      <c r="H8" s="43">
        <v>2668</v>
      </c>
      <c r="I8" s="36">
        <f t="shared" si="0"/>
        <v>65698.040000000008</v>
      </c>
      <c r="J8" s="38">
        <f t="shared" si="1"/>
        <v>34301.959999999992</v>
      </c>
      <c r="K8" s="8"/>
    </row>
    <row r="9" spans="1:13" x14ac:dyDescent="0.35">
      <c r="A9">
        <v>1</v>
      </c>
      <c r="B9" s="12">
        <v>304</v>
      </c>
      <c r="C9" s="31" t="s">
        <v>42</v>
      </c>
      <c r="D9" s="32">
        <v>37.5</v>
      </c>
      <c r="E9" s="32" t="s">
        <v>58</v>
      </c>
      <c r="F9" s="36">
        <v>32743.55</v>
      </c>
      <c r="G9" s="36">
        <v>17902.91</v>
      </c>
      <c r="H9" s="43">
        <v>1310</v>
      </c>
      <c r="I9" s="36">
        <f t="shared" si="0"/>
        <v>19212.91</v>
      </c>
      <c r="J9" s="38">
        <f t="shared" si="1"/>
        <v>13530.64</v>
      </c>
      <c r="K9" s="8"/>
    </row>
    <row r="10" spans="1:13" x14ac:dyDescent="0.35">
      <c r="A10">
        <v>1</v>
      </c>
      <c r="B10" s="23">
        <v>304</v>
      </c>
      <c r="C10" s="21" t="s">
        <v>43</v>
      </c>
      <c r="D10" s="13">
        <v>37.5</v>
      </c>
      <c r="E10" s="13" t="s">
        <v>58</v>
      </c>
      <c r="F10" s="15">
        <v>8415.39</v>
      </c>
      <c r="G10" s="15">
        <v>3052.41</v>
      </c>
      <c r="H10" s="44">
        <v>244</v>
      </c>
      <c r="I10" s="15">
        <f t="shared" si="0"/>
        <v>3296.41</v>
      </c>
      <c r="J10" s="16">
        <f t="shared" si="1"/>
        <v>5118.9799999999996</v>
      </c>
      <c r="K10" s="8">
        <f>SUM(F8:F10)</f>
        <v>141158.94</v>
      </c>
      <c r="M10" s="8">
        <f>SUM(H8:H10)</f>
        <v>4222</v>
      </c>
    </row>
    <row r="11" spans="1:13" x14ac:dyDescent="0.35">
      <c r="A11">
        <v>10</v>
      </c>
      <c r="B11" s="23">
        <v>346</v>
      </c>
      <c r="C11" s="21" t="s">
        <v>12</v>
      </c>
      <c r="D11" s="13">
        <v>10</v>
      </c>
      <c r="E11" s="13" t="s">
        <v>58</v>
      </c>
      <c r="F11" s="15">
        <v>5677.97</v>
      </c>
      <c r="G11" s="15">
        <v>0</v>
      </c>
      <c r="H11" s="44">
        <v>567.79700000000003</v>
      </c>
      <c r="I11" s="15">
        <f t="shared" si="0"/>
        <v>567.79700000000003</v>
      </c>
      <c r="J11" s="16">
        <f t="shared" si="1"/>
        <v>5110.1730000000007</v>
      </c>
      <c r="K11" s="8">
        <f>F11</f>
        <v>5677.97</v>
      </c>
      <c r="M11" s="8">
        <f>H11</f>
        <v>567.79700000000003</v>
      </c>
    </row>
    <row r="12" spans="1:13" x14ac:dyDescent="0.35">
      <c r="A12">
        <v>11</v>
      </c>
      <c r="B12" s="23">
        <v>311</v>
      </c>
      <c r="C12" s="21" t="s">
        <v>70</v>
      </c>
      <c r="D12" s="13">
        <v>20</v>
      </c>
      <c r="E12" s="14" t="s">
        <v>58</v>
      </c>
      <c r="F12" s="15">
        <v>148456.01999999999</v>
      </c>
      <c r="G12" s="15">
        <v>141033.01999999999</v>
      </c>
      <c r="H12" s="40">
        <v>7423</v>
      </c>
      <c r="I12" s="15">
        <f t="shared" si="0"/>
        <v>148456.01999999999</v>
      </c>
      <c r="J12" s="16">
        <f t="shared" si="1"/>
        <v>0</v>
      </c>
    </row>
    <row r="13" spans="1:13" x14ac:dyDescent="0.35">
      <c r="A13">
        <v>11</v>
      </c>
      <c r="B13" s="23">
        <v>311</v>
      </c>
      <c r="C13" s="21" t="s">
        <v>71</v>
      </c>
      <c r="D13" s="13">
        <v>20</v>
      </c>
      <c r="E13" s="14" t="s">
        <v>58</v>
      </c>
      <c r="F13" s="15">
        <v>79396.61</v>
      </c>
      <c r="G13" s="15">
        <v>62725.380000000005</v>
      </c>
      <c r="H13" s="40">
        <v>3970</v>
      </c>
      <c r="I13" s="15">
        <f t="shared" si="0"/>
        <v>66695.38</v>
      </c>
      <c r="J13" s="16">
        <f t="shared" si="1"/>
        <v>12701.229999999996</v>
      </c>
    </row>
    <row r="14" spans="1:13" x14ac:dyDescent="0.35">
      <c r="A14">
        <v>11</v>
      </c>
      <c r="B14" s="23">
        <v>311</v>
      </c>
      <c r="C14" s="21" t="s">
        <v>74</v>
      </c>
      <c r="D14" s="13">
        <v>20</v>
      </c>
      <c r="E14" s="14" t="s">
        <v>58</v>
      </c>
      <c r="F14" s="15">
        <v>158552</v>
      </c>
      <c r="G14" s="15">
        <v>97777</v>
      </c>
      <c r="H14" s="40">
        <v>7928</v>
      </c>
      <c r="I14" s="15">
        <f t="shared" si="0"/>
        <v>105705</v>
      </c>
      <c r="J14" s="16">
        <f t="shared" si="1"/>
        <v>52847</v>
      </c>
    </row>
    <row r="15" spans="1:13" x14ac:dyDescent="0.35">
      <c r="A15">
        <v>11</v>
      </c>
      <c r="B15" s="23">
        <v>311</v>
      </c>
      <c r="C15" s="21" t="s">
        <v>72</v>
      </c>
      <c r="D15" s="13">
        <v>20</v>
      </c>
      <c r="E15" s="14" t="s">
        <v>58</v>
      </c>
      <c r="F15" s="15">
        <v>206518</v>
      </c>
      <c r="G15" s="15">
        <v>121844</v>
      </c>
      <c r="H15" s="40">
        <v>10326</v>
      </c>
      <c r="I15" s="15">
        <f t="shared" si="0"/>
        <v>132170</v>
      </c>
      <c r="J15" s="16">
        <f t="shared" si="1"/>
        <v>74348</v>
      </c>
    </row>
    <row r="16" spans="1:13" x14ac:dyDescent="0.35">
      <c r="A16">
        <v>11</v>
      </c>
      <c r="B16" s="23">
        <v>311</v>
      </c>
      <c r="C16" s="21" t="s">
        <v>76</v>
      </c>
      <c r="D16" s="13">
        <v>20</v>
      </c>
      <c r="E16" s="14" t="s">
        <v>58</v>
      </c>
      <c r="F16" s="15">
        <v>7847.16</v>
      </c>
      <c r="G16" s="15">
        <v>4571.88</v>
      </c>
      <c r="H16" s="40">
        <v>374.36</v>
      </c>
      <c r="I16" s="15">
        <f t="shared" si="0"/>
        <v>4946.24</v>
      </c>
      <c r="J16" s="16">
        <f t="shared" si="1"/>
        <v>2900.92</v>
      </c>
    </row>
    <row r="17" spans="1:13" x14ac:dyDescent="0.35">
      <c r="A17">
        <v>11</v>
      </c>
      <c r="B17" s="23">
        <v>311</v>
      </c>
      <c r="C17" s="21" t="s">
        <v>75</v>
      </c>
      <c r="D17" s="13">
        <v>20</v>
      </c>
      <c r="E17" s="14" t="s">
        <v>58</v>
      </c>
      <c r="F17" s="15">
        <v>531300</v>
      </c>
      <c r="G17" s="15">
        <v>281589</v>
      </c>
      <c r="H17" s="40">
        <v>26565</v>
      </c>
      <c r="I17" s="15">
        <f t="shared" si="0"/>
        <v>308154</v>
      </c>
      <c r="J17" s="16">
        <f t="shared" si="1"/>
        <v>223146</v>
      </c>
    </row>
    <row r="18" spans="1:13" x14ac:dyDescent="0.35">
      <c r="A18">
        <v>11</v>
      </c>
      <c r="B18" s="23">
        <v>311</v>
      </c>
      <c r="C18" s="21" t="s">
        <v>73</v>
      </c>
      <c r="D18" s="13">
        <v>20</v>
      </c>
      <c r="E18" s="14" t="s">
        <v>58</v>
      </c>
      <c r="F18" s="15">
        <v>55000</v>
      </c>
      <c r="G18" s="15">
        <v>32450</v>
      </c>
      <c r="H18" s="40">
        <v>2750</v>
      </c>
      <c r="I18" s="15">
        <f t="shared" si="0"/>
        <v>35200</v>
      </c>
      <c r="J18" s="16">
        <f t="shared" si="1"/>
        <v>19800</v>
      </c>
    </row>
    <row r="19" spans="1:13" x14ac:dyDescent="0.35">
      <c r="A19">
        <v>11</v>
      </c>
      <c r="B19" s="23">
        <v>311</v>
      </c>
      <c r="C19" s="21" t="s">
        <v>77</v>
      </c>
      <c r="D19" s="13">
        <v>20</v>
      </c>
      <c r="E19" s="14" t="s">
        <v>58</v>
      </c>
      <c r="F19" s="15">
        <v>119139.5</v>
      </c>
      <c r="G19" s="15">
        <v>43188.119999999995</v>
      </c>
      <c r="H19" s="40">
        <v>5956.98</v>
      </c>
      <c r="I19" s="15">
        <f t="shared" si="0"/>
        <v>49145.099999999991</v>
      </c>
      <c r="J19" s="16">
        <f t="shared" si="1"/>
        <v>69994.400000000009</v>
      </c>
      <c r="K19" s="8">
        <f>SUM(F12:F19)</f>
        <v>1306209.29</v>
      </c>
      <c r="M19" s="8">
        <f>SUM(H12:H19)</f>
        <v>65293.34</v>
      </c>
    </row>
    <row r="20" spans="1:13" x14ac:dyDescent="0.35">
      <c r="A20">
        <v>13</v>
      </c>
      <c r="B20" s="23">
        <v>331</v>
      </c>
      <c r="C20" s="21" t="s">
        <v>15</v>
      </c>
      <c r="D20" s="13">
        <v>50</v>
      </c>
      <c r="E20" s="14" t="s">
        <v>58</v>
      </c>
      <c r="F20" s="15">
        <v>819030.71</v>
      </c>
      <c r="G20" s="15">
        <v>401330.13</v>
      </c>
      <c r="H20" s="40">
        <v>16381</v>
      </c>
      <c r="I20" s="15">
        <f t="shared" si="0"/>
        <v>417711.13</v>
      </c>
      <c r="J20" s="16">
        <f t="shared" si="1"/>
        <v>401319.57999999996</v>
      </c>
    </row>
    <row r="21" spans="1:13" x14ac:dyDescent="0.35">
      <c r="A21">
        <v>13</v>
      </c>
      <c r="B21" s="23">
        <v>331</v>
      </c>
      <c r="C21" s="21" t="s">
        <v>16</v>
      </c>
      <c r="D21" s="13">
        <v>50</v>
      </c>
      <c r="E21" s="14" t="s">
        <v>58</v>
      </c>
      <c r="F21" s="15">
        <v>469845.33</v>
      </c>
      <c r="G21" s="15">
        <v>225528</v>
      </c>
      <c r="H21" s="40">
        <v>9397</v>
      </c>
      <c r="I21" s="15">
        <f t="shared" si="0"/>
        <v>234925</v>
      </c>
      <c r="J21" s="16">
        <f t="shared" si="1"/>
        <v>234920.33000000002</v>
      </c>
    </row>
    <row r="22" spans="1:13" x14ac:dyDescent="0.35">
      <c r="A22">
        <v>13</v>
      </c>
      <c r="B22" s="23">
        <v>331</v>
      </c>
      <c r="C22" s="21" t="s">
        <v>84</v>
      </c>
      <c r="D22" s="13">
        <v>50</v>
      </c>
      <c r="E22" s="14" t="s">
        <v>58</v>
      </c>
      <c r="F22" s="15">
        <v>464690.72</v>
      </c>
      <c r="G22" s="15">
        <v>190525.35</v>
      </c>
      <c r="H22" s="40">
        <v>9294</v>
      </c>
      <c r="I22" s="15">
        <f t="shared" si="0"/>
        <v>199819.35</v>
      </c>
      <c r="J22" s="16">
        <f t="shared" si="1"/>
        <v>264871.37</v>
      </c>
    </row>
    <row r="23" spans="1:13" x14ac:dyDescent="0.35">
      <c r="A23">
        <v>13</v>
      </c>
      <c r="B23" s="23">
        <v>331</v>
      </c>
      <c r="C23" s="21" t="s">
        <v>18</v>
      </c>
      <c r="D23" s="13">
        <v>50</v>
      </c>
      <c r="E23" s="14" t="s">
        <v>58</v>
      </c>
      <c r="F23" s="15">
        <v>1763959.22</v>
      </c>
      <c r="G23" s="15">
        <v>687943.44999999972</v>
      </c>
      <c r="H23" s="40">
        <v>35279.19</v>
      </c>
      <c r="I23" s="15">
        <f t="shared" si="0"/>
        <v>723222.63999999966</v>
      </c>
      <c r="J23" s="16">
        <f t="shared" si="1"/>
        <v>1040736.5800000003</v>
      </c>
    </row>
    <row r="24" spans="1:13" x14ac:dyDescent="0.35">
      <c r="A24">
        <v>13</v>
      </c>
      <c r="B24" s="23">
        <v>331</v>
      </c>
      <c r="C24" s="21" t="s">
        <v>85</v>
      </c>
      <c r="D24" s="13">
        <v>50</v>
      </c>
      <c r="E24" s="14" t="s">
        <v>58</v>
      </c>
      <c r="F24" s="15">
        <v>71256.5</v>
      </c>
      <c r="G24" s="15">
        <v>27115.78</v>
      </c>
      <c r="H24" s="40">
        <v>1425</v>
      </c>
      <c r="I24" s="15">
        <f t="shared" si="0"/>
        <v>28540.78</v>
      </c>
      <c r="J24" s="16">
        <f t="shared" si="1"/>
        <v>42715.72</v>
      </c>
    </row>
    <row r="25" spans="1:13" x14ac:dyDescent="0.35">
      <c r="A25">
        <v>13</v>
      </c>
      <c r="B25" s="23">
        <v>331</v>
      </c>
      <c r="C25" s="21" t="s">
        <v>115</v>
      </c>
      <c r="D25" s="13">
        <v>50</v>
      </c>
      <c r="E25" s="14" t="s">
        <v>58</v>
      </c>
      <c r="F25" s="15">
        <v>238535</v>
      </c>
      <c r="G25" s="15">
        <v>94219.15</v>
      </c>
      <c r="H25" s="40">
        <v>5963</v>
      </c>
      <c r="I25" s="15">
        <f t="shared" si="0"/>
        <v>100182.15</v>
      </c>
      <c r="J25" s="16">
        <f t="shared" si="1"/>
        <v>138352.85</v>
      </c>
    </row>
    <row r="26" spans="1:13" x14ac:dyDescent="0.35">
      <c r="A26">
        <v>13</v>
      </c>
      <c r="B26" s="23">
        <v>331</v>
      </c>
      <c r="C26" s="21" t="s">
        <v>86</v>
      </c>
      <c r="D26" s="13">
        <v>50</v>
      </c>
      <c r="E26" s="14" t="s">
        <v>58</v>
      </c>
      <c r="F26" s="15">
        <v>1150535.28</v>
      </c>
      <c r="G26" s="15">
        <v>388083.16</v>
      </c>
      <c r="H26" s="40">
        <f>23011+14608</f>
        <v>37619</v>
      </c>
      <c r="I26" s="15">
        <f t="shared" si="0"/>
        <v>425702.16</v>
      </c>
      <c r="J26" s="16">
        <f t="shared" si="1"/>
        <v>724833.12000000011</v>
      </c>
    </row>
    <row r="27" spans="1:13" x14ac:dyDescent="0.35">
      <c r="A27">
        <v>13</v>
      </c>
      <c r="B27" s="23">
        <v>331</v>
      </c>
      <c r="C27" s="21" t="s">
        <v>87</v>
      </c>
      <c r="D27" s="13">
        <v>50</v>
      </c>
      <c r="E27" s="14" t="s">
        <v>58</v>
      </c>
      <c r="F27" s="15">
        <v>654250.29</v>
      </c>
      <c r="G27" s="15">
        <v>204617.52000000002</v>
      </c>
      <c r="H27" s="40">
        <v>13085</v>
      </c>
      <c r="I27" s="15">
        <f t="shared" si="0"/>
        <v>217702.52000000002</v>
      </c>
      <c r="J27" s="16">
        <f t="shared" si="1"/>
        <v>436547.77</v>
      </c>
    </row>
    <row r="28" spans="1:13" x14ac:dyDescent="0.35">
      <c r="A28">
        <v>13</v>
      </c>
      <c r="B28" s="23">
        <v>331</v>
      </c>
      <c r="C28" s="21" t="s">
        <v>116</v>
      </c>
      <c r="D28" s="13">
        <v>50</v>
      </c>
      <c r="E28" s="14" t="s">
        <v>58</v>
      </c>
      <c r="F28" s="15">
        <v>147569</v>
      </c>
      <c r="G28" s="15">
        <v>115944.76</v>
      </c>
      <c r="H28" s="40">
        <f>F28/50</f>
        <v>2951.38</v>
      </c>
      <c r="I28" s="15">
        <f t="shared" si="0"/>
        <v>118896.14</v>
      </c>
      <c r="J28" s="16">
        <f t="shared" si="1"/>
        <v>28672.86</v>
      </c>
    </row>
    <row r="29" spans="1:13" x14ac:dyDescent="0.35">
      <c r="A29">
        <v>13</v>
      </c>
      <c r="B29" s="23">
        <v>331</v>
      </c>
      <c r="C29" s="46" t="s">
        <v>26</v>
      </c>
      <c r="D29" s="13">
        <v>50</v>
      </c>
      <c r="E29" s="14" t="s">
        <v>58</v>
      </c>
      <c r="F29" s="15">
        <v>519867.68</v>
      </c>
      <c r="G29" s="15">
        <v>280723.90000000002</v>
      </c>
      <c r="H29" s="40">
        <v>10397</v>
      </c>
      <c r="I29" s="15">
        <f t="shared" si="0"/>
        <v>291120.90000000002</v>
      </c>
      <c r="J29" s="16">
        <f t="shared" si="1"/>
        <v>228746.77999999997</v>
      </c>
    </row>
    <row r="30" spans="1:13" x14ac:dyDescent="0.35">
      <c r="A30">
        <v>13</v>
      </c>
      <c r="B30" s="23">
        <v>331</v>
      </c>
      <c r="C30" s="21" t="s">
        <v>88</v>
      </c>
      <c r="D30" s="13">
        <v>50</v>
      </c>
      <c r="E30" s="14" t="s">
        <v>58</v>
      </c>
      <c r="F30" s="15">
        <v>2105166</v>
      </c>
      <c r="G30" s="15">
        <v>589444</v>
      </c>
      <c r="H30" s="40">
        <v>42103</v>
      </c>
      <c r="I30" s="15">
        <f t="shared" si="0"/>
        <v>631547</v>
      </c>
      <c r="J30" s="16">
        <f t="shared" si="1"/>
        <v>1473619</v>
      </c>
    </row>
    <row r="31" spans="1:13" x14ac:dyDescent="0.35">
      <c r="A31">
        <v>13</v>
      </c>
      <c r="B31" s="23">
        <v>331</v>
      </c>
      <c r="C31" s="21" t="s">
        <v>91</v>
      </c>
      <c r="D31" s="13">
        <v>50</v>
      </c>
      <c r="E31" s="14" t="s">
        <v>58</v>
      </c>
      <c r="F31" s="15">
        <v>1140222.7</v>
      </c>
      <c r="G31" s="15">
        <v>285050</v>
      </c>
      <c r="H31" s="40">
        <v>22804</v>
      </c>
      <c r="I31" s="15">
        <f t="shared" si="0"/>
        <v>307854</v>
      </c>
      <c r="J31" s="16">
        <f t="shared" si="1"/>
        <v>832368.7</v>
      </c>
    </row>
    <row r="32" spans="1:13" x14ac:dyDescent="0.35">
      <c r="A32">
        <v>13</v>
      </c>
      <c r="B32" s="23">
        <v>331</v>
      </c>
      <c r="C32" s="21" t="s">
        <v>89</v>
      </c>
      <c r="D32" s="13">
        <v>50</v>
      </c>
      <c r="E32" s="14" t="s">
        <v>58</v>
      </c>
      <c r="F32" s="15">
        <v>169721.57</v>
      </c>
      <c r="G32" s="15">
        <v>37239</v>
      </c>
      <c r="H32" s="40">
        <v>3394</v>
      </c>
      <c r="I32" s="15">
        <f t="shared" si="0"/>
        <v>40633</v>
      </c>
      <c r="J32" s="16">
        <f t="shared" si="1"/>
        <v>129088.57</v>
      </c>
    </row>
    <row r="33" spans="1:13" x14ac:dyDescent="0.35">
      <c r="A33">
        <v>13</v>
      </c>
      <c r="B33" s="23">
        <v>331</v>
      </c>
      <c r="C33" s="21" t="s">
        <v>90</v>
      </c>
      <c r="D33" s="13">
        <v>50</v>
      </c>
      <c r="E33" s="14" t="s">
        <v>58</v>
      </c>
      <c r="F33" s="15">
        <v>1999619.5</v>
      </c>
      <c r="G33" s="15">
        <v>439912</v>
      </c>
      <c r="H33" s="40">
        <v>39992</v>
      </c>
      <c r="I33" s="15">
        <f t="shared" si="0"/>
        <v>479904</v>
      </c>
      <c r="J33" s="16">
        <f t="shared" si="1"/>
        <v>1519715.5</v>
      </c>
    </row>
    <row r="34" spans="1:13" x14ac:dyDescent="0.35">
      <c r="A34">
        <v>13</v>
      </c>
      <c r="B34" s="23">
        <v>331</v>
      </c>
      <c r="C34" s="21" t="s">
        <v>83</v>
      </c>
      <c r="D34" s="13">
        <v>50</v>
      </c>
      <c r="E34" s="14" t="s">
        <v>58</v>
      </c>
      <c r="F34" s="15">
        <v>2792868.09</v>
      </c>
      <c r="G34" s="15">
        <v>1793491.71</v>
      </c>
      <c r="H34" s="40">
        <v>55857</v>
      </c>
      <c r="I34" s="15">
        <f t="shared" si="0"/>
        <v>1849348.71</v>
      </c>
      <c r="J34" s="16">
        <f t="shared" si="1"/>
        <v>943519.37999999989</v>
      </c>
    </row>
    <row r="35" spans="1:13" x14ac:dyDescent="0.35">
      <c r="A35">
        <v>13</v>
      </c>
      <c r="B35" s="23">
        <v>331</v>
      </c>
      <c r="C35" s="21" t="s">
        <v>92</v>
      </c>
      <c r="D35" s="13">
        <v>50</v>
      </c>
      <c r="E35" s="14" t="s">
        <v>58</v>
      </c>
      <c r="F35" s="15">
        <v>830477.35</v>
      </c>
      <c r="G35" s="15">
        <v>206005</v>
      </c>
      <c r="H35" s="40">
        <v>16610</v>
      </c>
      <c r="I35" s="15">
        <f t="shared" si="0"/>
        <v>222615</v>
      </c>
      <c r="J35" s="16">
        <f t="shared" si="1"/>
        <v>607862.35</v>
      </c>
    </row>
    <row r="36" spans="1:13" x14ac:dyDescent="0.35">
      <c r="A36">
        <v>13</v>
      </c>
      <c r="B36" s="23">
        <v>331</v>
      </c>
      <c r="C36" s="21" t="s">
        <v>47</v>
      </c>
      <c r="D36" s="13">
        <v>50</v>
      </c>
      <c r="E36" s="13" t="s">
        <v>58</v>
      </c>
      <c r="F36" s="15">
        <v>294556.40999999997</v>
      </c>
      <c r="G36" s="15">
        <v>148509.25</v>
      </c>
      <c r="H36" s="44">
        <v>5894</v>
      </c>
      <c r="I36" s="15">
        <f t="shared" si="0"/>
        <v>154403.25</v>
      </c>
      <c r="J36" s="16">
        <f t="shared" si="1"/>
        <v>140153.15999999997</v>
      </c>
    </row>
    <row r="37" spans="1:13" x14ac:dyDescent="0.35">
      <c r="A37">
        <v>13</v>
      </c>
      <c r="B37" s="23">
        <v>331</v>
      </c>
      <c r="C37" s="21" t="s">
        <v>77</v>
      </c>
      <c r="D37" s="13">
        <v>50</v>
      </c>
      <c r="E37" s="14" t="s">
        <v>58</v>
      </c>
      <c r="F37" s="15">
        <v>193796.37</v>
      </c>
      <c r="G37" s="15">
        <v>28100.48</v>
      </c>
      <c r="H37" s="40">
        <v>3875.93</v>
      </c>
      <c r="I37" s="15">
        <f t="shared" si="0"/>
        <v>31976.41</v>
      </c>
      <c r="J37" s="16">
        <f t="shared" si="1"/>
        <v>161819.96</v>
      </c>
      <c r="K37" s="8">
        <f>SUM(F20:F37)</f>
        <v>15825967.719999999</v>
      </c>
      <c r="M37" s="8">
        <f>SUM(H20:H37)</f>
        <v>332321.5</v>
      </c>
    </row>
    <row r="38" spans="1:13" x14ac:dyDescent="0.35">
      <c r="A38">
        <v>14</v>
      </c>
      <c r="B38" s="23">
        <v>339</v>
      </c>
      <c r="C38" s="21" t="s">
        <v>14</v>
      </c>
      <c r="D38" s="13">
        <v>10</v>
      </c>
      <c r="E38" s="13" t="s">
        <v>58</v>
      </c>
      <c r="F38" s="15">
        <v>9498</v>
      </c>
      <c r="G38" s="15">
        <v>1268</v>
      </c>
      <c r="H38" s="44">
        <v>317</v>
      </c>
      <c r="I38" s="15">
        <f t="shared" ref="I38:I69" si="2">G38+H38</f>
        <v>1585</v>
      </c>
      <c r="J38" s="16">
        <f t="shared" ref="J38:J69" si="3">F38-I38</f>
        <v>7913</v>
      </c>
      <c r="K38" s="8">
        <f>F38</f>
        <v>9498</v>
      </c>
      <c r="M38" s="8">
        <f>H38</f>
        <v>317</v>
      </c>
    </row>
    <row r="39" spans="1:13" x14ac:dyDescent="0.35">
      <c r="A39">
        <v>15</v>
      </c>
      <c r="B39" s="23">
        <v>334</v>
      </c>
      <c r="C39" s="21" t="s">
        <v>5</v>
      </c>
      <c r="D39" s="13">
        <v>40</v>
      </c>
      <c r="E39" s="13" t="s">
        <v>58</v>
      </c>
      <c r="F39" s="15">
        <v>164514.99</v>
      </c>
      <c r="G39" s="15">
        <v>63341</v>
      </c>
      <c r="H39" s="44">
        <v>4113</v>
      </c>
      <c r="I39" s="15">
        <f t="shared" si="2"/>
        <v>67454</v>
      </c>
      <c r="J39" s="16">
        <f t="shared" si="3"/>
        <v>97060.989999999991</v>
      </c>
    </row>
    <row r="40" spans="1:13" x14ac:dyDescent="0.35">
      <c r="A40">
        <v>15</v>
      </c>
      <c r="B40" s="23">
        <v>334</v>
      </c>
      <c r="C40" s="21" t="s">
        <v>4</v>
      </c>
      <c r="D40" s="13">
        <v>40</v>
      </c>
      <c r="E40" s="13" t="s">
        <v>58</v>
      </c>
      <c r="F40" s="15">
        <v>415347.58</v>
      </c>
      <c r="G40" s="15">
        <v>159912</v>
      </c>
      <c r="H40" s="44">
        <v>10384</v>
      </c>
      <c r="I40" s="15">
        <f t="shared" si="2"/>
        <v>170296</v>
      </c>
      <c r="J40" s="16">
        <f t="shared" si="3"/>
        <v>245051.58000000002</v>
      </c>
    </row>
    <row r="41" spans="1:13" x14ac:dyDescent="0.35">
      <c r="A41">
        <v>15</v>
      </c>
      <c r="B41" s="23">
        <v>334</v>
      </c>
      <c r="C41" s="21" t="s">
        <v>7</v>
      </c>
      <c r="D41" s="13">
        <v>40</v>
      </c>
      <c r="E41" s="13" t="s">
        <v>58</v>
      </c>
      <c r="F41" s="15">
        <v>10615.5</v>
      </c>
      <c r="G41" s="15">
        <v>3235</v>
      </c>
      <c r="H41" s="44">
        <v>265</v>
      </c>
      <c r="I41" s="15">
        <f t="shared" si="2"/>
        <v>3500</v>
      </c>
      <c r="J41" s="16">
        <f t="shared" si="3"/>
        <v>7115.5</v>
      </c>
    </row>
    <row r="42" spans="1:13" x14ac:dyDescent="0.35">
      <c r="A42">
        <v>15</v>
      </c>
      <c r="B42" s="23">
        <v>334</v>
      </c>
      <c r="C42" s="21" t="s">
        <v>6</v>
      </c>
      <c r="D42" s="13">
        <v>40</v>
      </c>
      <c r="E42" s="13" t="s">
        <v>58</v>
      </c>
      <c r="F42" s="15">
        <v>55323.74</v>
      </c>
      <c r="G42" s="15">
        <v>16873</v>
      </c>
      <c r="H42" s="44">
        <v>1383</v>
      </c>
      <c r="I42" s="15">
        <f t="shared" si="2"/>
        <v>18256</v>
      </c>
      <c r="J42" s="16">
        <f t="shared" si="3"/>
        <v>37067.74</v>
      </c>
      <c r="K42" s="8">
        <f>SUM(F39:F42)</f>
        <v>645801.81000000006</v>
      </c>
      <c r="M42" s="8">
        <f>SUM(H39:H42)</f>
        <v>16145</v>
      </c>
    </row>
    <row r="43" spans="1:13" x14ac:dyDescent="0.35">
      <c r="A43">
        <v>9</v>
      </c>
      <c r="B43" s="23">
        <v>330</v>
      </c>
      <c r="C43" s="46" t="s">
        <v>48</v>
      </c>
      <c r="D43" s="13">
        <v>37.5</v>
      </c>
      <c r="E43" s="13" t="s">
        <v>58</v>
      </c>
      <c r="F43" s="15">
        <v>89220</v>
      </c>
      <c r="G43" s="15">
        <v>36200</v>
      </c>
      <c r="H43" s="44">
        <v>2380</v>
      </c>
      <c r="I43" s="15">
        <f t="shared" si="2"/>
        <v>38580</v>
      </c>
      <c r="J43" s="16">
        <f t="shared" si="3"/>
        <v>50640</v>
      </c>
      <c r="K43" s="8">
        <f>F43</f>
        <v>89220</v>
      </c>
      <c r="M43" s="8">
        <f>H43</f>
        <v>2380</v>
      </c>
    </row>
    <row r="44" spans="1:13" x14ac:dyDescent="0.35">
      <c r="A44">
        <v>19</v>
      </c>
      <c r="B44" s="23">
        <v>330</v>
      </c>
      <c r="C44" s="21" t="s">
        <v>15</v>
      </c>
      <c r="D44" s="13">
        <v>45</v>
      </c>
      <c r="E44" s="14" t="s">
        <v>58</v>
      </c>
      <c r="F44" s="15">
        <v>125061.39</v>
      </c>
      <c r="G44" s="15">
        <v>104846.86</v>
      </c>
      <c r="H44" s="40">
        <v>2779</v>
      </c>
      <c r="I44" s="15">
        <f t="shared" si="2"/>
        <v>107625.86</v>
      </c>
      <c r="J44" s="16">
        <f t="shared" si="3"/>
        <v>17435.53</v>
      </c>
    </row>
    <row r="45" spans="1:13" x14ac:dyDescent="0.35">
      <c r="A45">
        <v>19</v>
      </c>
      <c r="B45" s="23">
        <v>330</v>
      </c>
      <c r="C45" s="21" t="s">
        <v>16</v>
      </c>
      <c r="D45" s="13">
        <v>45</v>
      </c>
      <c r="E45" s="14" t="s">
        <v>58</v>
      </c>
      <c r="F45" s="15">
        <v>155066.39000000001</v>
      </c>
      <c r="G45" s="15">
        <v>99244.62</v>
      </c>
      <c r="H45" s="40">
        <v>3446</v>
      </c>
      <c r="I45" s="15">
        <f t="shared" si="2"/>
        <v>102690.62</v>
      </c>
      <c r="J45" s="16">
        <f t="shared" si="3"/>
        <v>52375.770000000019</v>
      </c>
    </row>
    <row r="46" spans="1:13" x14ac:dyDescent="0.35">
      <c r="A46">
        <v>19</v>
      </c>
      <c r="B46" s="23">
        <v>330</v>
      </c>
      <c r="C46" s="21" t="s">
        <v>79</v>
      </c>
      <c r="D46" s="13">
        <v>45</v>
      </c>
      <c r="E46" s="14" t="s">
        <v>58</v>
      </c>
      <c r="F46" s="15">
        <v>227960</v>
      </c>
      <c r="G46" s="15">
        <v>141335.6</v>
      </c>
      <c r="H46" s="40">
        <v>5066</v>
      </c>
      <c r="I46" s="15">
        <f t="shared" si="2"/>
        <v>146401.60000000001</v>
      </c>
      <c r="J46" s="16">
        <f t="shared" si="3"/>
        <v>81558.399999999994</v>
      </c>
    </row>
    <row r="47" spans="1:13" x14ac:dyDescent="0.35">
      <c r="A47">
        <v>19</v>
      </c>
      <c r="B47" s="23">
        <v>330</v>
      </c>
      <c r="C47" s="21" t="s">
        <v>71</v>
      </c>
      <c r="D47" s="13">
        <v>45</v>
      </c>
      <c r="E47" s="14" t="s">
        <v>58</v>
      </c>
      <c r="F47" s="15">
        <v>89375.93</v>
      </c>
      <c r="G47" s="15">
        <v>48261.64</v>
      </c>
      <c r="H47" s="40">
        <v>1986</v>
      </c>
      <c r="I47" s="15">
        <f t="shared" si="2"/>
        <v>50247.64</v>
      </c>
      <c r="J47" s="16">
        <f t="shared" si="3"/>
        <v>39128.289999999994</v>
      </c>
    </row>
    <row r="48" spans="1:13" x14ac:dyDescent="0.35">
      <c r="A48">
        <v>19</v>
      </c>
      <c r="B48" s="23">
        <v>330</v>
      </c>
      <c r="C48" s="19" t="s">
        <v>78</v>
      </c>
      <c r="D48" s="13">
        <v>45</v>
      </c>
      <c r="E48" s="14" t="s">
        <v>58</v>
      </c>
      <c r="F48" s="15">
        <v>174528.73</v>
      </c>
      <c r="G48" s="15">
        <v>160562.1</v>
      </c>
      <c r="H48" s="40">
        <v>3878</v>
      </c>
      <c r="I48" s="15">
        <f t="shared" si="2"/>
        <v>164440.1</v>
      </c>
      <c r="J48" s="16">
        <f t="shared" si="3"/>
        <v>10088.630000000005</v>
      </c>
    </row>
    <row r="49" spans="1:13" x14ac:dyDescent="0.35">
      <c r="A49">
        <v>19</v>
      </c>
      <c r="B49" s="23">
        <v>330</v>
      </c>
      <c r="C49" s="19" t="s">
        <v>78</v>
      </c>
      <c r="D49" s="13">
        <v>45</v>
      </c>
      <c r="E49" s="14" t="s">
        <v>58</v>
      </c>
      <c r="F49" s="15">
        <v>2015.29</v>
      </c>
      <c r="G49" s="15">
        <v>1857.54</v>
      </c>
      <c r="H49" s="40">
        <v>45</v>
      </c>
      <c r="I49" s="15">
        <f t="shared" si="2"/>
        <v>1902.54</v>
      </c>
      <c r="J49" s="16">
        <f t="shared" si="3"/>
        <v>112.75</v>
      </c>
    </row>
    <row r="50" spans="1:13" x14ac:dyDescent="0.35">
      <c r="A50">
        <v>19</v>
      </c>
      <c r="B50" s="23">
        <v>330</v>
      </c>
      <c r="C50" s="19" t="s">
        <v>78</v>
      </c>
      <c r="D50" s="13">
        <v>45</v>
      </c>
      <c r="E50" s="14" t="s">
        <v>58</v>
      </c>
      <c r="F50" s="15">
        <v>2089.77</v>
      </c>
      <c r="G50" s="15">
        <v>1920.26</v>
      </c>
      <c r="H50" s="40">
        <v>46</v>
      </c>
      <c r="I50" s="15">
        <f t="shared" si="2"/>
        <v>1966.26</v>
      </c>
      <c r="J50" s="16">
        <f t="shared" si="3"/>
        <v>123.50999999999999</v>
      </c>
    </row>
    <row r="51" spans="1:13" x14ac:dyDescent="0.35">
      <c r="A51">
        <v>19</v>
      </c>
      <c r="B51" s="23">
        <v>330</v>
      </c>
      <c r="C51" s="21" t="s">
        <v>74</v>
      </c>
      <c r="D51" s="13">
        <v>45</v>
      </c>
      <c r="E51" s="14" t="s">
        <v>58</v>
      </c>
      <c r="F51" s="15">
        <v>239657</v>
      </c>
      <c r="G51" s="15">
        <v>77891</v>
      </c>
      <c r="H51" s="40">
        <v>5326</v>
      </c>
      <c r="I51" s="15">
        <f t="shared" si="2"/>
        <v>83217</v>
      </c>
      <c r="J51" s="16">
        <f t="shared" si="3"/>
        <v>156440</v>
      </c>
    </row>
    <row r="52" spans="1:13" x14ac:dyDescent="0.35">
      <c r="A52">
        <v>19</v>
      </c>
      <c r="B52" s="23">
        <v>330</v>
      </c>
      <c r="C52" s="21" t="s">
        <v>81</v>
      </c>
      <c r="D52" s="13">
        <v>45</v>
      </c>
      <c r="E52" s="14" t="s">
        <v>58</v>
      </c>
      <c r="F52" s="15">
        <v>361593.94</v>
      </c>
      <c r="G52" s="15">
        <v>122939</v>
      </c>
      <c r="H52" s="40">
        <v>8035</v>
      </c>
      <c r="I52" s="15">
        <f t="shared" si="2"/>
        <v>130974</v>
      </c>
      <c r="J52" s="16">
        <f t="shared" si="3"/>
        <v>230619.94</v>
      </c>
    </row>
    <row r="53" spans="1:13" x14ac:dyDescent="0.35">
      <c r="A53">
        <v>19</v>
      </c>
      <c r="B53" s="23">
        <v>330</v>
      </c>
      <c r="C53" s="21" t="s">
        <v>80</v>
      </c>
      <c r="D53" s="13">
        <v>45</v>
      </c>
      <c r="E53" s="14" t="s">
        <v>58</v>
      </c>
      <c r="F53" s="15">
        <v>448360</v>
      </c>
      <c r="G53" s="15">
        <v>125544</v>
      </c>
      <c r="H53" s="40">
        <v>9964</v>
      </c>
      <c r="I53" s="15">
        <f t="shared" si="2"/>
        <v>135508</v>
      </c>
      <c r="J53" s="16">
        <f t="shared" si="3"/>
        <v>312852</v>
      </c>
    </row>
    <row r="54" spans="1:13" x14ac:dyDescent="0.35">
      <c r="A54">
        <v>19</v>
      </c>
      <c r="B54" s="23">
        <v>330</v>
      </c>
      <c r="C54" s="21" t="s">
        <v>82</v>
      </c>
      <c r="D54" s="13">
        <v>45</v>
      </c>
      <c r="E54" s="14" t="s">
        <v>58</v>
      </c>
      <c r="F54" s="15">
        <v>395923.08</v>
      </c>
      <c r="G54" s="15">
        <v>134608</v>
      </c>
      <c r="H54" s="40">
        <v>8798</v>
      </c>
      <c r="I54" s="15">
        <f t="shared" si="2"/>
        <v>143406</v>
      </c>
      <c r="J54" s="16">
        <f t="shared" si="3"/>
        <v>252517.08000000002</v>
      </c>
      <c r="K54" s="8">
        <f>SUM(F44:F54)</f>
        <v>2221631.52</v>
      </c>
      <c r="M54" s="8">
        <f>SUM(H44:H54)</f>
        <v>49369</v>
      </c>
    </row>
    <row r="55" spans="1:13" x14ac:dyDescent="0.35">
      <c r="A55">
        <v>21</v>
      </c>
      <c r="B55" s="23"/>
      <c r="C55" s="21"/>
      <c r="D55" s="13"/>
      <c r="E55" s="14"/>
      <c r="F55" s="15"/>
      <c r="G55" s="15"/>
      <c r="H55" s="40"/>
      <c r="I55" s="15"/>
      <c r="J55" s="16"/>
    </row>
    <row r="56" spans="1:13" x14ac:dyDescent="0.35">
      <c r="A56">
        <v>21</v>
      </c>
      <c r="B56" s="23">
        <v>341</v>
      </c>
      <c r="C56" s="21" t="s">
        <v>100</v>
      </c>
      <c r="D56" s="13">
        <v>5</v>
      </c>
      <c r="E56" s="13" t="s">
        <v>58</v>
      </c>
      <c r="F56" s="15">
        <v>37373.629999999997</v>
      </c>
      <c r="G56" s="15">
        <v>0</v>
      </c>
      <c r="H56" s="44">
        <f>F56/D56</f>
        <v>7474.7259999999997</v>
      </c>
      <c r="I56" s="15">
        <f t="shared" ref="I56:I64" si="4">G56+H56</f>
        <v>7474.7259999999997</v>
      </c>
      <c r="J56" s="16">
        <f t="shared" ref="J56:J64" si="5">F56-I56</f>
        <v>29898.903999999999</v>
      </c>
    </row>
    <row r="57" spans="1:13" x14ac:dyDescent="0.35">
      <c r="A57">
        <v>21</v>
      </c>
      <c r="B57" s="23">
        <v>341</v>
      </c>
      <c r="C57" s="21" t="s">
        <v>34</v>
      </c>
      <c r="D57" s="13">
        <v>5</v>
      </c>
      <c r="E57" s="13" t="s">
        <v>58</v>
      </c>
      <c r="F57" s="15">
        <v>3999.99</v>
      </c>
      <c r="G57" s="15">
        <v>2400</v>
      </c>
      <c r="H57" s="44">
        <v>400</v>
      </c>
      <c r="I57" s="15">
        <f t="shared" si="4"/>
        <v>2800</v>
      </c>
      <c r="J57" s="16">
        <f t="shared" si="5"/>
        <v>1199.9899999999998</v>
      </c>
    </row>
    <row r="58" spans="1:13" x14ac:dyDescent="0.35">
      <c r="A58">
        <v>21</v>
      </c>
      <c r="B58" s="23">
        <v>341</v>
      </c>
      <c r="C58" s="21" t="s">
        <v>33</v>
      </c>
      <c r="D58" s="13">
        <v>7</v>
      </c>
      <c r="E58" s="13" t="s">
        <v>58</v>
      </c>
      <c r="F58" s="15">
        <v>17995</v>
      </c>
      <c r="G58" s="15">
        <v>7700.760000000002</v>
      </c>
      <c r="H58" s="44">
        <v>642.69000000000005</v>
      </c>
      <c r="I58" s="15">
        <f t="shared" si="4"/>
        <v>8343.4500000000025</v>
      </c>
      <c r="J58" s="16">
        <f t="shared" si="5"/>
        <v>9651.5499999999975</v>
      </c>
    </row>
    <row r="59" spans="1:13" x14ac:dyDescent="0.35">
      <c r="A59">
        <v>21</v>
      </c>
      <c r="B59" s="23">
        <v>341</v>
      </c>
      <c r="C59" s="21" t="s">
        <v>35</v>
      </c>
      <c r="D59" s="13">
        <v>5</v>
      </c>
      <c r="E59" s="13" t="s">
        <v>58</v>
      </c>
      <c r="F59" s="15">
        <v>3800</v>
      </c>
      <c r="G59" s="15">
        <v>1012</v>
      </c>
      <c r="H59" s="44">
        <v>253</v>
      </c>
      <c r="I59" s="15">
        <f t="shared" si="4"/>
        <v>1265</v>
      </c>
      <c r="J59" s="16">
        <f t="shared" si="5"/>
        <v>2535</v>
      </c>
    </row>
    <row r="60" spans="1:13" x14ac:dyDescent="0.35">
      <c r="A60">
        <v>21</v>
      </c>
      <c r="B60" s="23">
        <v>341</v>
      </c>
      <c r="C60" s="21" t="s">
        <v>101</v>
      </c>
      <c r="D60" s="13">
        <v>5</v>
      </c>
      <c r="E60" s="13" t="s">
        <v>58</v>
      </c>
      <c r="F60" s="15">
        <v>6500</v>
      </c>
      <c r="G60" s="15">
        <v>0</v>
      </c>
      <c r="H60" s="44">
        <v>1300</v>
      </c>
      <c r="I60" s="15">
        <f t="shared" si="4"/>
        <v>1300</v>
      </c>
      <c r="J60" s="16">
        <f t="shared" si="5"/>
        <v>5200</v>
      </c>
    </row>
    <row r="61" spans="1:13" x14ac:dyDescent="0.35">
      <c r="A61">
        <v>21</v>
      </c>
      <c r="B61" s="23">
        <v>341</v>
      </c>
      <c r="C61" s="21" t="s">
        <v>102</v>
      </c>
      <c r="D61" s="13">
        <v>5</v>
      </c>
      <c r="E61" s="13" t="s">
        <v>58</v>
      </c>
      <c r="F61" s="15">
        <v>10299</v>
      </c>
      <c r="G61" s="15">
        <v>2059.8000000000002</v>
      </c>
      <c r="H61" s="44">
        <v>2059.8000000000002</v>
      </c>
      <c r="I61" s="15">
        <f t="shared" si="4"/>
        <v>4119.6000000000004</v>
      </c>
      <c r="J61" s="16">
        <f t="shared" si="5"/>
        <v>6179.4</v>
      </c>
    </row>
    <row r="62" spans="1:13" x14ac:dyDescent="0.35">
      <c r="A62">
        <v>21</v>
      </c>
      <c r="B62" s="23">
        <v>341</v>
      </c>
      <c r="C62" s="21" t="s">
        <v>102</v>
      </c>
      <c r="D62" s="13">
        <v>5</v>
      </c>
      <c r="E62" s="13" t="s">
        <v>58</v>
      </c>
      <c r="F62" s="15">
        <v>3126.15</v>
      </c>
      <c r="G62" s="15">
        <v>625.23</v>
      </c>
      <c r="H62" s="44">
        <v>625.23</v>
      </c>
      <c r="I62" s="15">
        <f t="shared" si="4"/>
        <v>1250.46</v>
      </c>
      <c r="J62" s="16">
        <f t="shared" si="5"/>
        <v>1875.69</v>
      </c>
    </row>
    <row r="63" spans="1:13" x14ac:dyDescent="0.35">
      <c r="A63">
        <v>21</v>
      </c>
      <c r="B63" s="23">
        <v>341</v>
      </c>
      <c r="C63" s="21" t="s">
        <v>102</v>
      </c>
      <c r="D63" s="13">
        <v>5</v>
      </c>
      <c r="E63" s="13" t="s">
        <v>58</v>
      </c>
      <c r="F63" s="15">
        <v>13000</v>
      </c>
      <c r="G63" s="15">
        <v>2600</v>
      </c>
      <c r="H63" s="44">
        <v>2600</v>
      </c>
      <c r="I63" s="15">
        <f t="shared" si="4"/>
        <v>5200</v>
      </c>
      <c r="J63" s="16">
        <f t="shared" si="5"/>
        <v>7800</v>
      </c>
      <c r="K63" s="8">
        <f>SUM(F55:F63)</f>
        <v>96093.76999999999</v>
      </c>
      <c r="M63" s="8">
        <f>SUM(H55:H63)</f>
        <v>15355.446</v>
      </c>
    </row>
    <row r="64" spans="1:13" x14ac:dyDescent="0.35">
      <c r="A64">
        <v>23</v>
      </c>
      <c r="B64" s="23">
        <v>320</v>
      </c>
      <c r="C64" s="46" t="s">
        <v>120</v>
      </c>
      <c r="D64" s="13">
        <v>25</v>
      </c>
      <c r="E64" s="14" t="s">
        <v>58</v>
      </c>
      <c r="F64" s="15">
        <v>135806</v>
      </c>
      <c r="G64" s="15">
        <v>131530.19</v>
      </c>
      <c r="H64" s="40">
        <v>4275.8100000000004</v>
      </c>
      <c r="I64" s="15">
        <f t="shared" si="4"/>
        <v>135806</v>
      </c>
      <c r="J64" s="16">
        <f t="shared" si="5"/>
        <v>0</v>
      </c>
      <c r="K64" s="8">
        <f>F64</f>
        <v>135806</v>
      </c>
      <c r="M64" s="8">
        <f>H64</f>
        <v>4275.8100000000004</v>
      </c>
    </row>
    <row r="66" spans="6:13" x14ac:dyDescent="0.35">
      <c r="F66" s="39">
        <f>SUM(F6:F65)</f>
        <v>20479502.019999992</v>
      </c>
      <c r="H66" s="39">
        <f>SUM(H6:H65)</f>
        <v>490307.89299999998</v>
      </c>
      <c r="K66" s="8">
        <f>SUM(K6:K65)</f>
        <v>20479502.019999996</v>
      </c>
      <c r="M66" s="39">
        <f>SUM(M6:M65)</f>
        <v>490307.89299999998</v>
      </c>
    </row>
    <row r="67" spans="6:13" x14ac:dyDescent="0.35">
      <c r="H67" s="48"/>
    </row>
    <row r="68" spans="6:13" x14ac:dyDescent="0.35">
      <c r="H68" s="48"/>
    </row>
    <row r="69" spans="6:13" x14ac:dyDescent="0.35">
      <c r="H69" s="48"/>
    </row>
    <row r="70" spans="6:13" x14ac:dyDescent="0.35">
      <c r="H70" s="48"/>
    </row>
    <row r="71" spans="6:13" x14ac:dyDescent="0.35">
      <c r="H71" s="48"/>
    </row>
    <row r="72" spans="6:13" x14ac:dyDescent="0.35">
      <c r="H72" s="48"/>
    </row>
    <row r="73" spans="6:13" x14ac:dyDescent="0.35">
      <c r="H73" s="48"/>
    </row>
    <row r="74" spans="6:13" x14ac:dyDescent="0.35">
      <c r="H74" s="48"/>
    </row>
    <row r="75" spans="6:13" x14ac:dyDescent="0.35">
      <c r="H75" s="48"/>
    </row>
    <row r="76" spans="6:13" x14ac:dyDescent="0.35">
      <c r="H76" s="48"/>
    </row>
    <row r="77" spans="6:13" x14ac:dyDescent="0.35">
      <c r="H77" s="48"/>
    </row>
    <row r="78" spans="6:13" x14ac:dyDescent="0.35">
      <c r="H78" s="48"/>
    </row>
  </sheetData>
  <sortState xmlns:xlrd2="http://schemas.microsoft.com/office/spreadsheetml/2017/richdata2" ref="A2:J68">
    <sortCondition ref="A6:A68"/>
  </sortState>
  <pageMargins left="0.7" right="0.7" top="0.75" bottom="0.75" header="0.3" footer="0.3"/>
  <ignoredErrors>
    <ignoredError sqref="M1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51DEB2A907C43A80681200DF1E001" ma:contentTypeVersion="8" ma:contentTypeDescription="Create a new document." ma:contentTypeScope="" ma:versionID="4b0725acacc2a705a50aaf3a6903d96b">
  <xsd:schema xmlns:xsd="http://www.w3.org/2001/XMLSchema" xmlns:xs="http://www.w3.org/2001/XMLSchema" xmlns:p="http://schemas.microsoft.com/office/2006/metadata/properties" xmlns:ns2="ecdd2c68-f87c-47c2-a9aa-c778413e0616" xmlns:ns3="68a50374-0274-4bde-9ee5-aa049f763499" targetNamespace="http://schemas.microsoft.com/office/2006/metadata/properties" ma:root="true" ma:fieldsID="2a77f417be69e11371af15e920116a11" ns2:_="" ns3:_="">
    <xsd:import namespace="ecdd2c68-f87c-47c2-a9aa-c778413e0616"/>
    <xsd:import namespace="68a50374-0274-4bde-9ee5-aa049f7634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dd2c68-f87c-47c2-a9aa-c778413e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a50374-0274-4bde-9ee5-aa049f7634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80CAD-18CD-4C12-B163-0E146B9346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dd2c68-f87c-47c2-a9aa-c778413e0616"/>
    <ds:schemaRef ds:uri="68a50374-0274-4bde-9ee5-aa049f7634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1D5BB2-0045-4BE2-81FF-413AFD62801D}">
  <ds:schemaRefs>
    <ds:schemaRef ds:uri="http://purl.org/dc/terms/"/>
    <ds:schemaRef ds:uri="http://purl.org/dc/elements/1.1/"/>
    <ds:schemaRef ds:uri="68a50374-0274-4bde-9ee5-aa049f763499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ecdd2c68-f87c-47c2-a9aa-c778413e0616"/>
  </ds:schemaRefs>
</ds:datastoreItem>
</file>

<file path=customXml/itemProps3.xml><?xml version="1.0" encoding="utf-8"?>
<ds:datastoreItem xmlns:ds="http://schemas.openxmlformats.org/officeDocument/2006/customXml" ds:itemID="{A56FA0D7-AD03-4EA5-9364-35094C4B55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Page 1</vt:lpstr>
      <vt:lpstr>SORTED</vt:lpstr>
      <vt:lpstr>'Page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McCurry</dc:creator>
  <cp:lastModifiedBy>Janet Reid</cp:lastModifiedBy>
  <cp:lastPrinted>2026-01-23T19:48:43Z</cp:lastPrinted>
  <dcterms:created xsi:type="dcterms:W3CDTF">2023-06-12T15:36:07Z</dcterms:created>
  <dcterms:modified xsi:type="dcterms:W3CDTF">2026-02-22T18:50:56Z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0x0101002D751DEB2A907C43A80681200DF1E001</vt:lpwstr>
  </property>
</Properties>
</file>