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595\Desktop\KRWA\Black Mountain\PWA\PWA application\"/>
    </mc:Choice>
  </mc:AlternateContent>
  <xr:revisionPtr revIDLastSave="0" documentId="8_{FF6213FA-97EB-4F0D-9A3B-FC407105FE61}" xr6:coauthVersionLast="47" xr6:coauthVersionMax="47" xr10:uidLastSave="{00000000-0000-0000-0000-000000000000}"/>
  <bookViews>
    <workbookView xWindow="28680" yWindow="270" windowWidth="25440" windowHeight="15270" activeTab="1" xr2:uid="{00000000-000D-0000-FFFF-FFFF00000000}"/>
  </bookViews>
  <sheets>
    <sheet name="Calculations" sheetId="1" r:id="rId1"/>
    <sheet name="Rate Comparison" sheetId="2" r:id="rId2"/>
    <sheet name="Evarts" sheetId="3" r:id="rId3"/>
    <sheet name="Harlan" sheetId="4" r:id="rId4"/>
    <sheet name="Pineville" sheetId="5" r:id="rId5"/>
  </sheets>
  <definedNames>
    <definedName name="_xlnm.Print_Area" localSheetId="0">Calculations!$B$2:$I$62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2" l="1"/>
  <c r="D34" i="1"/>
  <c r="F34" i="1"/>
  <c r="P29" i="4"/>
  <c r="O9" i="2"/>
  <c r="N18" i="2" l="1"/>
  <c r="O20" i="2"/>
  <c r="O19" i="2"/>
  <c r="C17" i="4" l="1"/>
  <c r="N17" i="2"/>
  <c r="N19" i="2" s="1"/>
  <c r="N20" i="2" s="1"/>
  <c r="F29" i="1"/>
  <c r="D29" i="1"/>
  <c r="J29" i="4"/>
  <c r="J27" i="4"/>
  <c r="J26" i="4"/>
  <c r="J25" i="4"/>
  <c r="J24" i="4"/>
  <c r="J23" i="4"/>
  <c r="O29" i="5"/>
  <c r="M29" i="5"/>
  <c r="M25" i="5"/>
  <c r="M24" i="5"/>
  <c r="M23" i="5"/>
  <c r="K29" i="5"/>
  <c r="J29" i="5"/>
  <c r="K25" i="5"/>
  <c r="K24" i="5"/>
  <c r="K23" i="5"/>
  <c r="J23" i="5"/>
  <c r="I25" i="5"/>
  <c r="I24" i="5"/>
  <c r="I23" i="5"/>
  <c r="F16" i="1"/>
  <c r="H61" i="3"/>
  <c r="G61" i="3"/>
  <c r="D61" i="3"/>
  <c r="C61" i="3"/>
  <c r="H3" i="3"/>
  <c r="D3" i="3"/>
  <c r="G3" i="3"/>
  <c r="C3" i="3"/>
  <c r="E58" i="3"/>
  <c r="C58" i="3"/>
  <c r="H57" i="3"/>
  <c r="D57" i="3"/>
  <c r="G56" i="3"/>
  <c r="H56" i="3" s="1"/>
  <c r="D56" i="3"/>
  <c r="G55" i="3"/>
  <c r="H55" i="3" s="1"/>
  <c r="D55" i="3"/>
  <c r="H54" i="3"/>
  <c r="G54" i="3"/>
  <c r="D54" i="3"/>
  <c r="G53" i="3"/>
  <c r="H53" i="3" s="1"/>
  <c r="D53" i="3"/>
  <c r="G52" i="3"/>
  <c r="H52" i="3" s="1"/>
  <c r="D52" i="3"/>
  <c r="G51" i="3"/>
  <c r="H51" i="3" s="1"/>
  <c r="D51" i="3"/>
  <c r="G50" i="3"/>
  <c r="H50" i="3" s="1"/>
  <c r="D50" i="3"/>
  <c r="G49" i="3"/>
  <c r="H49" i="3" s="1"/>
  <c r="D49" i="3"/>
  <c r="G48" i="3"/>
  <c r="H48" i="3" s="1"/>
  <c r="D48" i="3"/>
  <c r="G47" i="3"/>
  <c r="H47" i="3" s="1"/>
  <c r="D47" i="3"/>
  <c r="G46" i="3"/>
  <c r="H46" i="3" s="1"/>
  <c r="D46" i="3"/>
  <c r="G45" i="3"/>
  <c r="H45" i="3" s="1"/>
  <c r="D45" i="3"/>
  <c r="G38" i="3"/>
  <c r="H38" i="3" s="1"/>
  <c r="G37" i="3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G29" i="3"/>
  <c r="H29" i="3" s="1"/>
  <c r="G28" i="3"/>
  <c r="H28" i="3" s="1"/>
  <c r="G27" i="3"/>
  <c r="H27" i="3" s="1"/>
  <c r="E40" i="3"/>
  <c r="C40" i="3"/>
  <c r="H39" i="3"/>
  <c r="D39" i="3"/>
  <c r="D38" i="3"/>
  <c r="H37" i="3"/>
  <c r="D37" i="3"/>
  <c r="D36" i="3"/>
  <c r="D35" i="3"/>
  <c r="D34" i="3"/>
  <c r="D33" i="3"/>
  <c r="D32" i="3"/>
  <c r="D31" i="3"/>
  <c r="H30" i="3"/>
  <c r="D30" i="3"/>
  <c r="D29" i="3"/>
  <c r="D28" i="3"/>
  <c r="D27" i="3"/>
  <c r="D58" i="3" l="1"/>
  <c r="G58" i="3"/>
  <c r="H58" i="3"/>
  <c r="G40" i="3"/>
  <c r="H40" i="3"/>
  <c r="D40" i="3"/>
  <c r="C17" i="5" l="1"/>
  <c r="C23" i="5" s="1"/>
  <c r="N52" i="5"/>
  <c r="N40" i="5"/>
  <c r="FU48" i="5"/>
  <c r="FN48" i="5"/>
  <c r="FG48" i="5"/>
  <c r="EZ48" i="5"/>
  <c r="EX48" i="5"/>
  <c r="ES48" i="5"/>
  <c r="EL48" i="5"/>
  <c r="EE48" i="5"/>
  <c r="DX48" i="5"/>
  <c r="DV48" i="5"/>
  <c r="DQ48" i="5"/>
  <c r="DJ48" i="5"/>
  <c r="DC48" i="5"/>
  <c r="CV48" i="5"/>
  <c r="CT48" i="5"/>
  <c r="CS48" i="5"/>
  <c r="CR48" i="5"/>
  <c r="CQ48" i="5"/>
  <c r="CO48" i="5"/>
  <c r="CP48" i="5" s="1"/>
  <c r="CM48" i="5"/>
  <c r="CL48" i="5"/>
  <c r="CK48" i="5"/>
  <c r="CJ48" i="5"/>
  <c r="CH48" i="5"/>
  <c r="CI48" i="5" s="1"/>
  <c r="CF48" i="5"/>
  <c r="CE48" i="5"/>
  <c r="CD48" i="5"/>
  <c r="CC48" i="5"/>
  <c r="CB48" i="5"/>
  <c r="CA48" i="5"/>
  <c r="BY48" i="5"/>
  <c r="BX48" i="5"/>
  <c r="BW48" i="5"/>
  <c r="BV48" i="5"/>
  <c r="BT48" i="5"/>
  <c r="BU48" i="5" s="1"/>
  <c r="BR48" i="5"/>
  <c r="BQ48" i="5"/>
  <c r="BP48" i="5"/>
  <c r="BO48" i="5"/>
  <c r="BM48" i="5"/>
  <c r="BN48" i="5" s="1"/>
  <c r="BK48" i="5"/>
  <c r="BJ48" i="5"/>
  <c r="BI48" i="5"/>
  <c r="BH48" i="5"/>
  <c r="BF48" i="5"/>
  <c r="BG48" i="5" s="1"/>
  <c r="BD48" i="5"/>
  <c r="BC48" i="5"/>
  <c r="BB48" i="5"/>
  <c r="BA48" i="5"/>
  <c r="AZ48" i="5"/>
  <c r="AY48" i="5"/>
  <c r="AW48" i="5"/>
  <c r="AV48" i="5"/>
  <c r="AU48" i="5"/>
  <c r="AT48" i="5"/>
  <c r="AS48" i="5"/>
  <c r="AR48" i="5"/>
  <c r="AP48" i="5"/>
  <c r="AO48" i="5"/>
  <c r="AN48" i="5"/>
  <c r="AM48" i="5"/>
  <c r="AK48" i="5"/>
  <c r="AL48" i="5" s="1"/>
  <c r="AI48" i="5"/>
  <c r="AH48" i="5"/>
  <c r="AG48" i="5"/>
  <c r="AF48" i="5"/>
  <c r="AD48" i="5"/>
  <c r="AE48" i="5" s="1"/>
  <c r="AB48" i="5"/>
  <c r="AA48" i="5"/>
  <c r="Z48" i="5"/>
  <c r="Y48" i="5"/>
  <c r="X48" i="5"/>
  <c r="W48" i="5"/>
  <c r="U48" i="5"/>
  <c r="T48" i="5"/>
  <c r="S48" i="5"/>
  <c r="R48" i="5"/>
  <c r="P48" i="5"/>
  <c r="Q48" i="5" s="1"/>
  <c r="FZ47" i="5"/>
  <c r="FU47" i="5"/>
  <c r="FN47" i="5"/>
  <c r="FG47" i="5"/>
  <c r="EZ47" i="5"/>
  <c r="EX47" i="5"/>
  <c r="ES47" i="5"/>
  <c r="EL47" i="5"/>
  <c r="EE47" i="5"/>
  <c r="DX47" i="5"/>
  <c r="DQ47" i="5"/>
  <c r="DM47" i="5"/>
  <c r="DJ47" i="5"/>
  <c r="DC47" i="5"/>
  <c r="CV47" i="5"/>
  <c r="CT47" i="5"/>
  <c r="CS47" i="5"/>
  <c r="CR47" i="5"/>
  <c r="CQ47" i="5"/>
  <c r="CO47" i="5"/>
  <c r="CP47" i="5" s="1"/>
  <c r="CM47" i="5"/>
  <c r="CL47" i="5"/>
  <c r="CK47" i="5"/>
  <c r="CJ47" i="5"/>
  <c r="CH47" i="5"/>
  <c r="CI47" i="5" s="1"/>
  <c r="CF47" i="5"/>
  <c r="CE47" i="5"/>
  <c r="CD47" i="5"/>
  <c r="CC47" i="5"/>
  <c r="CA47" i="5"/>
  <c r="CB47" i="5" s="1"/>
  <c r="BY47" i="5"/>
  <c r="BX47" i="5"/>
  <c r="BW47" i="5"/>
  <c r="BV47" i="5"/>
  <c r="BU47" i="5"/>
  <c r="BT47" i="5"/>
  <c r="BR47" i="5"/>
  <c r="BQ47" i="5"/>
  <c r="BP47" i="5"/>
  <c r="BO47" i="5"/>
  <c r="BM47" i="5"/>
  <c r="BN47" i="5" s="1"/>
  <c r="BK47" i="5"/>
  <c r="BJ47" i="5"/>
  <c r="BI47" i="5"/>
  <c r="BH47" i="5"/>
  <c r="BF47" i="5"/>
  <c r="BG47" i="5" s="1"/>
  <c r="BD47" i="5"/>
  <c r="BC47" i="5"/>
  <c r="BB47" i="5"/>
  <c r="BA47" i="5"/>
  <c r="AZ47" i="5"/>
  <c r="AY47" i="5"/>
  <c r="AW47" i="5"/>
  <c r="AV47" i="5"/>
  <c r="AU47" i="5"/>
  <c r="AT47" i="5"/>
  <c r="AS47" i="5"/>
  <c r="AR47" i="5"/>
  <c r="AP47" i="5"/>
  <c r="AO47" i="5"/>
  <c r="AN47" i="5"/>
  <c r="AM47" i="5"/>
  <c r="AK47" i="5"/>
  <c r="AL47" i="5" s="1"/>
  <c r="AI47" i="5"/>
  <c r="AH47" i="5"/>
  <c r="AG47" i="5"/>
  <c r="AF47" i="5"/>
  <c r="AD47" i="5"/>
  <c r="AE47" i="5" s="1"/>
  <c r="AB47" i="5"/>
  <c r="AA47" i="5"/>
  <c r="Z47" i="5"/>
  <c r="Y47" i="5"/>
  <c r="X47" i="5"/>
  <c r="W47" i="5"/>
  <c r="U47" i="5"/>
  <c r="T47" i="5"/>
  <c r="S47" i="5"/>
  <c r="R47" i="5"/>
  <c r="Q47" i="5"/>
  <c r="P47" i="5"/>
  <c r="FZ46" i="5"/>
  <c r="FU46" i="5"/>
  <c r="FN46" i="5"/>
  <c r="FG46" i="5"/>
  <c r="EZ46" i="5"/>
  <c r="ES46" i="5"/>
  <c r="EO46" i="5"/>
  <c r="EL46" i="5"/>
  <c r="EE46" i="5"/>
  <c r="DX46" i="5"/>
  <c r="DQ46" i="5"/>
  <c r="DM46" i="5"/>
  <c r="DJ46" i="5"/>
  <c r="DC46" i="5"/>
  <c r="CV46" i="5"/>
  <c r="CT46" i="5"/>
  <c r="CS46" i="5"/>
  <c r="CR46" i="5"/>
  <c r="CQ46" i="5"/>
  <c r="CO46" i="5"/>
  <c r="CP46" i="5" s="1"/>
  <c r="CM46" i="5"/>
  <c r="CL46" i="5"/>
  <c r="CK46" i="5"/>
  <c r="CJ46" i="5"/>
  <c r="CH46" i="5"/>
  <c r="CI46" i="5" s="1"/>
  <c r="CF46" i="5"/>
  <c r="CE46" i="5"/>
  <c r="CD46" i="5"/>
  <c r="CC46" i="5"/>
  <c r="CA46" i="5"/>
  <c r="CB46" i="5" s="1"/>
  <c r="BY46" i="5"/>
  <c r="BX46" i="5"/>
  <c r="BW46" i="5"/>
  <c r="BV46" i="5"/>
  <c r="BU46" i="5"/>
  <c r="BT46" i="5"/>
  <c r="BR46" i="5"/>
  <c r="BQ46" i="5"/>
  <c r="BP46" i="5"/>
  <c r="BO46" i="5"/>
  <c r="BM46" i="5"/>
  <c r="BN46" i="5" s="1"/>
  <c r="BK46" i="5"/>
  <c r="BJ46" i="5"/>
  <c r="BI46" i="5"/>
  <c r="BH46" i="5"/>
  <c r="BF46" i="5"/>
  <c r="BG46" i="5" s="1"/>
  <c r="BD46" i="5"/>
  <c r="BC46" i="5"/>
  <c r="BB46" i="5"/>
  <c r="BA46" i="5"/>
  <c r="AZ46" i="5"/>
  <c r="AY46" i="5"/>
  <c r="AW46" i="5"/>
  <c r="AV46" i="5"/>
  <c r="AU46" i="5"/>
  <c r="AT46" i="5"/>
  <c r="AS46" i="5"/>
  <c r="AR46" i="5"/>
  <c r="AP46" i="5"/>
  <c r="AO46" i="5"/>
  <c r="AN46" i="5"/>
  <c r="AM46" i="5"/>
  <c r="AK46" i="5"/>
  <c r="AL46" i="5" s="1"/>
  <c r="AI46" i="5"/>
  <c r="AH46" i="5"/>
  <c r="AG46" i="5"/>
  <c r="AF46" i="5"/>
  <c r="AD46" i="5"/>
  <c r="AE46" i="5" s="1"/>
  <c r="AB46" i="5"/>
  <c r="AA46" i="5"/>
  <c r="Z46" i="5"/>
  <c r="Y46" i="5"/>
  <c r="X46" i="5"/>
  <c r="W46" i="5"/>
  <c r="U46" i="5"/>
  <c r="T46" i="5"/>
  <c r="S46" i="5"/>
  <c r="R46" i="5"/>
  <c r="Q46" i="5"/>
  <c r="P46" i="5"/>
  <c r="FU45" i="5"/>
  <c r="FQ45" i="5"/>
  <c r="FN45" i="5"/>
  <c r="FG45" i="5"/>
  <c r="EZ45" i="5"/>
  <c r="ES45" i="5"/>
  <c r="EO45" i="5"/>
  <c r="EL45" i="5"/>
  <c r="EE45" i="5"/>
  <c r="DX45" i="5"/>
  <c r="DQ45" i="5"/>
  <c r="DJ45" i="5"/>
  <c r="DD45" i="5"/>
  <c r="DC45" i="5"/>
  <c r="CV45" i="5"/>
  <c r="CT45" i="5"/>
  <c r="CS45" i="5"/>
  <c r="CR45" i="5"/>
  <c r="CQ45" i="5"/>
  <c r="CO45" i="5"/>
  <c r="CP45" i="5" s="1"/>
  <c r="CM45" i="5"/>
  <c r="CL45" i="5"/>
  <c r="CK45" i="5"/>
  <c r="CJ45" i="5"/>
  <c r="CH45" i="5"/>
  <c r="CI45" i="5" s="1"/>
  <c r="CF45" i="5"/>
  <c r="CE45" i="5"/>
  <c r="CD45" i="5"/>
  <c r="CC45" i="5"/>
  <c r="CB45" i="5"/>
  <c r="CA45" i="5"/>
  <c r="BY45" i="5"/>
  <c r="BX45" i="5"/>
  <c r="BW45" i="5"/>
  <c r="BV45" i="5"/>
  <c r="BT45" i="5"/>
  <c r="BU45" i="5" s="1"/>
  <c r="BR45" i="5"/>
  <c r="BQ45" i="5"/>
  <c r="BP45" i="5"/>
  <c r="BO45" i="5"/>
  <c r="BM45" i="5"/>
  <c r="BN45" i="5" s="1"/>
  <c r="BK45" i="5"/>
  <c r="BJ45" i="5"/>
  <c r="BI45" i="5"/>
  <c r="BH45" i="5"/>
  <c r="BF45" i="5"/>
  <c r="BG45" i="5" s="1"/>
  <c r="BD45" i="5"/>
  <c r="BC45" i="5"/>
  <c r="BB45" i="5"/>
  <c r="BA45" i="5"/>
  <c r="AY45" i="5"/>
  <c r="AZ45" i="5" s="1"/>
  <c r="AW45" i="5"/>
  <c r="AV45" i="5"/>
  <c r="AU45" i="5"/>
  <c r="AT45" i="5"/>
  <c r="AS45" i="5"/>
  <c r="AR45" i="5"/>
  <c r="AP45" i="5"/>
  <c r="AO45" i="5"/>
  <c r="AN45" i="5"/>
  <c r="AM45" i="5"/>
  <c r="AK45" i="5"/>
  <c r="AL45" i="5" s="1"/>
  <c r="AI45" i="5"/>
  <c r="AH45" i="5"/>
  <c r="AG45" i="5"/>
  <c r="AF45" i="5"/>
  <c r="AD45" i="5"/>
  <c r="AE45" i="5" s="1"/>
  <c r="AB45" i="5"/>
  <c r="AA45" i="5"/>
  <c r="Z45" i="5"/>
  <c r="Y45" i="5"/>
  <c r="X45" i="5"/>
  <c r="W45" i="5"/>
  <c r="U45" i="5"/>
  <c r="T45" i="5"/>
  <c r="S45" i="5"/>
  <c r="R45" i="5"/>
  <c r="Q45" i="5"/>
  <c r="P45" i="5"/>
  <c r="FU44" i="5"/>
  <c r="FQ44" i="5"/>
  <c r="FN44" i="5"/>
  <c r="FG44" i="5"/>
  <c r="EZ44" i="5"/>
  <c r="ES44" i="5"/>
  <c r="EL44" i="5"/>
  <c r="EF44" i="5"/>
  <c r="EE44" i="5"/>
  <c r="DX44" i="5"/>
  <c r="DQ44" i="5"/>
  <c r="DJ44" i="5"/>
  <c r="DD44" i="5"/>
  <c r="DC44" i="5"/>
  <c r="CV44" i="5"/>
  <c r="CT44" i="5"/>
  <c r="CS44" i="5"/>
  <c r="CR44" i="5"/>
  <c r="CQ44" i="5"/>
  <c r="CO44" i="5"/>
  <c r="CP44" i="5" s="1"/>
  <c r="CM44" i="5"/>
  <c r="CL44" i="5"/>
  <c r="CK44" i="5"/>
  <c r="CJ44" i="5"/>
  <c r="CH44" i="5"/>
  <c r="CI44" i="5" s="1"/>
  <c r="CF44" i="5"/>
  <c r="CE44" i="5"/>
  <c r="CD44" i="5"/>
  <c r="CC44" i="5"/>
  <c r="CB44" i="5"/>
  <c r="CA44" i="5"/>
  <c r="BY44" i="5"/>
  <c r="BX44" i="5"/>
  <c r="BW44" i="5"/>
  <c r="BV44" i="5"/>
  <c r="BT44" i="5"/>
  <c r="BU44" i="5" s="1"/>
  <c r="BR44" i="5"/>
  <c r="BQ44" i="5"/>
  <c r="BP44" i="5"/>
  <c r="BO44" i="5"/>
  <c r="BM44" i="5"/>
  <c r="BN44" i="5" s="1"/>
  <c r="BK44" i="5"/>
  <c r="BJ44" i="5"/>
  <c r="BI44" i="5"/>
  <c r="BH44" i="5"/>
  <c r="BF44" i="5"/>
  <c r="BG44" i="5" s="1"/>
  <c r="BD44" i="5"/>
  <c r="BC44" i="5"/>
  <c r="BB44" i="5"/>
  <c r="BA44" i="5"/>
  <c r="AY44" i="5"/>
  <c r="AZ44" i="5" s="1"/>
  <c r="AW44" i="5"/>
  <c r="AV44" i="5"/>
  <c r="AU44" i="5"/>
  <c r="AT44" i="5"/>
  <c r="AS44" i="5"/>
  <c r="AR44" i="5"/>
  <c r="AP44" i="5"/>
  <c r="AO44" i="5"/>
  <c r="AN44" i="5"/>
  <c r="AM44" i="5"/>
  <c r="AK44" i="5"/>
  <c r="AL44" i="5" s="1"/>
  <c r="AI44" i="5"/>
  <c r="AH44" i="5"/>
  <c r="AG44" i="5"/>
  <c r="AF44" i="5"/>
  <c r="AD44" i="5"/>
  <c r="AE44" i="5" s="1"/>
  <c r="AB44" i="5"/>
  <c r="AA44" i="5"/>
  <c r="Z44" i="5"/>
  <c r="Y44" i="5"/>
  <c r="X44" i="5"/>
  <c r="W44" i="5"/>
  <c r="U44" i="5"/>
  <c r="T44" i="5"/>
  <c r="S44" i="5"/>
  <c r="R44" i="5"/>
  <c r="Q44" i="5"/>
  <c r="P44" i="5"/>
  <c r="FU43" i="5"/>
  <c r="FN43" i="5"/>
  <c r="FH43" i="5"/>
  <c r="FG43" i="5"/>
  <c r="EZ43" i="5"/>
  <c r="ES43" i="5"/>
  <c r="EQ43" i="5"/>
  <c r="EO43" i="5"/>
  <c r="EL43" i="5"/>
  <c r="EH43" i="5"/>
  <c r="EE43" i="5"/>
  <c r="DX43" i="5"/>
  <c r="DV43" i="5"/>
  <c r="DQ43" i="5"/>
  <c r="DJ43" i="5"/>
  <c r="DD43" i="5"/>
  <c r="DC43" i="5"/>
  <c r="CW43" i="5"/>
  <c r="CV43" i="5"/>
  <c r="CT43" i="5"/>
  <c r="CS43" i="5"/>
  <c r="CR43" i="5"/>
  <c r="CQ43" i="5"/>
  <c r="CO43" i="5"/>
  <c r="CP43" i="5" s="1"/>
  <c r="CM43" i="5"/>
  <c r="CL43" i="5"/>
  <c r="CK43" i="5"/>
  <c r="CJ43" i="5"/>
  <c r="CH43" i="5"/>
  <c r="CI43" i="5" s="1"/>
  <c r="CF43" i="5"/>
  <c r="CE43" i="5"/>
  <c r="CD43" i="5"/>
  <c r="CC43" i="5"/>
  <c r="CA43" i="5"/>
  <c r="CB43" i="5" s="1"/>
  <c r="BY43" i="5"/>
  <c r="BX43" i="5"/>
  <c r="BW43" i="5"/>
  <c r="BV43" i="5"/>
  <c r="BU43" i="5"/>
  <c r="BT43" i="5"/>
  <c r="BR43" i="5"/>
  <c r="BQ43" i="5"/>
  <c r="BP43" i="5"/>
  <c r="BO43" i="5"/>
  <c r="BM43" i="5"/>
  <c r="BN43" i="5" s="1"/>
  <c r="BK43" i="5"/>
  <c r="BJ43" i="5"/>
  <c r="BI43" i="5"/>
  <c r="BH43" i="5"/>
  <c r="BF43" i="5"/>
  <c r="BG43" i="5" s="1"/>
  <c r="BD43" i="5"/>
  <c r="BC43" i="5"/>
  <c r="BB43" i="5"/>
  <c r="BA43" i="5"/>
  <c r="AZ43" i="5"/>
  <c r="AY43" i="5"/>
  <c r="AW43" i="5"/>
  <c r="AV43" i="5"/>
  <c r="AU43" i="5"/>
  <c r="AT43" i="5"/>
  <c r="AS43" i="5"/>
  <c r="AR43" i="5"/>
  <c r="AP43" i="5"/>
  <c r="AO43" i="5"/>
  <c r="AN43" i="5"/>
  <c r="AM43" i="5"/>
  <c r="AK43" i="5"/>
  <c r="AL43" i="5" s="1"/>
  <c r="AI43" i="5"/>
  <c r="AH43" i="5"/>
  <c r="AG43" i="5"/>
  <c r="AF43" i="5"/>
  <c r="AD43" i="5"/>
  <c r="AE43" i="5" s="1"/>
  <c r="AB43" i="5"/>
  <c r="AA43" i="5"/>
  <c r="Z43" i="5"/>
  <c r="Y43" i="5"/>
  <c r="X43" i="5"/>
  <c r="W43" i="5"/>
  <c r="U43" i="5"/>
  <c r="T43" i="5"/>
  <c r="S43" i="5"/>
  <c r="R43" i="5"/>
  <c r="Q43" i="5"/>
  <c r="P43" i="5"/>
  <c r="FU42" i="5"/>
  <c r="FS42" i="5"/>
  <c r="FN42" i="5"/>
  <c r="FG42" i="5"/>
  <c r="FA42" i="5"/>
  <c r="EZ42" i="5"/>
  <c r="ES42" i="5"/>
  <c r="EO42" i="5"/>
  <c r="EM42" i="5"/>
  <c r="EL42" i="5"/>
  <c r="EH42" i="5"/>
  <c r="EE42" i="5"/>
  <c r="DY42" i="5"/>
  <c r="DX42" i="5"/>
  <c r="DQ42" i="5"/>
  <c r="DO42" i="5"/>
  <c r="DK42" i="5"/>
  <c r="DJ42" i="5"/>
  <c r="DF42" i="5"/>
  <c r="DC42" i="5"/>
  <c r="CW42" i="5"/>
  <c r="CV42" i="5"/>
  <c r="CT42" i="5"/>
  <c r="CS42" i="5"/>
  <c r="CR42" i="5"/>
  <c r="CQ42" i="5"/>
  <c r="CO42" i="5"/>
  <c r="CP42" i="5" s="1"/>
  <c r="CM42" i="5"/>
  <c r="CL42" i="5"/>
  <c r="CK42" i="5"/>
  <c r="CJ42" i="5"/>
  <c r="CI42" i="5"/>
  <c r="CH42" i="5"/>
  <c r="CF42" i="5"/>
  <c r="CE42" i="5"/>
  <c r="CD42" i="5"/>
  <c r="CC42" i="5"/>
  <c r="CB42" i="5"/>
  <c r="CA42" i="5"/>
  <c r="BY42" i="5"/>
  <c r="BX42" i="5"/>
  <c r="BW42" i="5"/>
  <c r="BV42" i="5"/>
  <c r="BT42" i="5"/>
  <c r="BU42" i="5" s="1"/>
  <c r="BR42" i="5"/>
  <c r="BQ42" i="5"/>
  <c r="BP42" i="5"/>
  <c r="BO42" i="5"/>
  <c r="BM42" i="5"/>
  <c r="BN42" i="5" s="1"/>
  <c r="BK42" i="5"/>
  <c r="BJ42" i="5"/>
  <c r="BI42" i="5"/>
  <c r="BH42" i="5"/>
  <c r="BG42" i="5"/>
  <c r="BF42" i="5"/>
  <c r="BD42" i="5"/>
  <c r="BC42" i="5"/>
  <c r="BB42" i="5"/>
  <c r="BA42" i="5"/>
  <c r="AZ42" i="5"/>
  <c r="AY42" i="5"/>
  <c r="AW42" i="5"/>
  <c r="AV42" i="5"/>
  <c r="AU42" i="5"/>
  <c r="AT42" i="5"/>
  <c r="AR42" i="5"/>
  <c r="AS42" i="5" s="1"/>
  <c r="AP42" i="5"/>
  <c r="AO42" i="5"/>
  <c r="AN42" i="5"/>
  <c r="AM42" i="5"/>
  <c r="AL42" i="5"/>
  <c r="AK42" i="5"/>
  <c r="AI42" i="5"/>
  <c r="AH42" i="5"/>
  <c r="AG42" i="5"/>
  <c r="AF42" i="5"/>
  <c r="AE42" i="5"/>
  <c r="AD42" i="5"/>
  <c r="AB42" i="5"/>
  <c r="AA42" i="5"/>
  <c r="Z42" i="5"/>
  <c r="Y42" i="5"/>
  <c r="X42" i="5"/>
  <c r="W42" i="5"/>
  <c r="U42" i="5"/>
  <c r="T42" i="5"/>
  <c r="S42" i="5"/>
  <c r="R42" i="5"/>
  <c r="P42" i="5"/>
  <c r="Q42" i="5" s="1"/>
  <c r="FZ41" i="5"/>
  <c r="FY41" i="5"/>
  <c r="FU41" i="5"/>
  <c r="FS41" i="5"/>
  <c r="FO41" i="5"/>
  <c r="FN41" i="5"/>
  <c r="FJ41" i="5"/>
  <c r="FG41" i="5"/>
  <c r="FA41" i="5"/>
  <c r="EZ41" i="5"/>
  <c r="ES41" i="5"/>
  <c r="EQ41" i="5"/>
  <c r="EO41" i="5"/>
  <c r="EL41" i="5"/>
  <c r="EH41" i="5"/>
  <c r="EE41" i="5"/>
  <c r="EC41" i="5"/>
  <c r="DX41" i="5"/>
  <c r="DQ41" i="5"/>
  <c r="DJ41" i="5"/>
  <c r="DF41" i="5"/>
  <c r="DC41" i="5"/>
  <c r="CY41" i="5"/>
  <c r="CW41" i="5"/>
  <c r="CV41" i="5"/>
  <c r="CT41" i="5"/>
  <c r="CS41" i="5"/>
  <c r="CR41" i="5"/>
  <c r="CQ41" i="5"/>
  <c r="CP41" i="5"/>
  <c r="CO41" i="5"/>
  <c r="CM41" i="5"/>
  <c r="CL41" i="5"/>
  <c r="CK41" i="5"/>
  <c r="CJ41" i="5"/>
  <c r="CH41" i="5"/>
  <c r="CI41" i="5" s="1"/>
  <c r="CF41" i="5"/>
  <c r="CE41" i="5"/>
  <c r="CD41" i="5"/>
  <c r="CC41" i="5"/>
  <c r="CB41" i="5"/>
  <c r="CA41" i="5"/>
  <c r="BY41" i="5"/>
  <c r="BX41" i="5"/>
  <c r="BW41" i="5"/>
  <c r="BV41" i="5"/>
  <c r="BT41" i="5"/>
  <c r="BU41" i="5" s="1"/>
  <c r="BR41" i="5"/>
  <c r="BQ41" i="5"/>
  <c r="BP41" i="5"/>
  <c r="BO41" i="5"/>
  <c r="BM41" i="5"/>
  <c r="BN41" i="5" s="1"/>
  <c r="BK41" i="5"/>
  <c r="BJ41" i="5"/>
  <c r="BI41" i="5"/>
  <c r="BH41" i="5"/>
  <c r="BG41" i="5"/>
  <c r="BF41" i="5"/>
  <c r="BD41" i="5"/>
  <c r="BC41" i="5"/>
  <c r="BB41" i="5"/>
  <c r="BA41" i="5"/>
  <c r="AZ41" i="5"/>
  <c r="AY41" i="5"/>
  <c r="AW41" i="5"/>
  <c r="AV41" i="5"/>
  <c r="AU41" i="5"/>
  <c r="AT41" i="5"/>
  <c r="AR41" i="5"/>
  <c r="AS41" i="5" s="1"/>
  <c r="AP41" i="5"/>
  <c r="AO41" i="5"/>
  <c r="AN41" i="5"/>
  <c r="AM41" i="5"/>
  <c r="AK41" i="5"/>
  <c r="AL41" i="5" s="1"/>
  <c r="AI41" i="5"/>
  <c r="AH41" i="5"/>
  <c r="AG41" i="5"/>
  <c r="AF41" i="5"/>
  <c r="AE41" i="5"/>
  <c r="AD41" i="5"/>
  <c r="AB41" i="5"/>
  <c r="AA41" i="5"/>
  <c r="Z41" i="5"/>
  <c r="Y41" i="5"/>
  <c r="X41" i="5"/>
  <c r="W41" i="5"/>
  <c r="U41" i="5"/>
  <c r="T41" i="5"/>
  <c r="S41" i="5"/>
  <c r="R41" i="5"/>
  <c r="P41" i="5"/>
  <c r="Q41" i="5" s="1"/>
  <c r="FV40" i="5"/>
  <c r="FU40" i="5"/>
  <c r="FS40" i="5"/>
  <c r="FN40" i="5"/>
  <c r="FL40" i="5"/>
  <c r="FJ40" i="5"/>
  <c r="FI40" i="5"/>
  <c r="FG40" i="5"/>
  <c r="FC40" i="5"/>
  <c r="FB40" i="5"/>
  <c r="FA40" i="5"/>
  <c r="EZ40" i="5"/>
  <c r="ET40" i="5"/>
  <c r="ES40" i="5"/>
  <c r="EQ40" i="5"/>
  <c r="EP40" i="5"/>
  <c r="EL40" i="5"/>
  <c r="EJ40" i="5"/>
  <c r="EI40" i="5"/>
  <c r="EH40" i="5"/>
  <c r="EE40" i="5"/>
  <c r="EA40" i="5"/>
  <c r="DY40" i="5"/>
  <c r="DX40" i="5"/>
  <c r="DR40" i="5"/>
  <c r="DQ40" i="5"/>
  <c r="DO40" i="5"/>
  <c r="DJ40" i="5"/>
  <c r="DH40" i="5"/>
  <c r="DF40" i="5"/>
  <c r="DE40" i="5"/>
  <c r="DC40" i="5"/>
  <c r="CY40" i="5"/>
  <c r="CW40" i="5"/>
  <c r="CV40" i="5"/>
  <c r="CT40" i="5"/>
  <c r="CS40" i="5"/>
  <c r="CR40" i="5"/>
  <c r="CQ40" i="5"/>
  <c r="CO40" i="5"/>
  <c r="CP40" i="5" s="1"/>
  <c r="CM40" i="5"/>
  <c r="CL40" i="5"/>
  <c r="CK40" i="5"/>
  <c r="CJ40" i="5"/>
  <c r="CH40" i="5"/>
  <c r="CI40" i="5" s="1"/>
  <c r="CF40" i="5"/>
  <c r="CE40" i="5"/>
  <c r="CD40" i="5"/>
  <c r="CC40" i="5"/>
  <c r="CA40" i="5"/>
  <c r="CB40" i="5" s="1"/>
  <c r="BY40" i="5"/>
  <c r="BX40" i="5"/>
  <c r="BW40" i="5"/>
  <c r="BV40" i="5"/>
  <c r="BT40" i="5"/>
  <c r="BU40" i="5" s="1"/>
  <c r="BR40" i="5"/>
  <c r="BQ40" i="5"/>
  <c r="BP40" i="5"/>
  <c r="BO40" i="5"/>
  <c r="BM40" i="5"/>
  <c r="BN40" i="5" s="1"/>
  <c r="BK40" i="5"/>
  <c r="BJ40" i="5"/>
  <c r="BI40" i="5"/>
  <c r="BH40" i="5"/>
  <c r="BF40" i="5"/>
  <c r="BG40" i="5" s="1"/>
  <c r="BD40" i="5"/>
  <c r="BC40" i="5"/>
  <c r="BB40" i="5"/>
  <c r="BA40" i="5"/>
  <c r="AY40" i="5"/>
  <c r="AZ40" i="5" s="1"/>
  <c r="AW40" i="5"/>
  <c r="AV40" i="5"/>
  <c r="AU40" i="5"/>
  <c r="AT40" i="5"/>
  <c r="AR40" i="5"/>
  <c r="AS40" i="5" s="1"/>
  <c r="AP40" i="5"/>
  <c r="AO40" i="5"/>
  <c r="AN40" i="5"/>
  <c r="AM40" i="5"/>
  <c r="AK40" i="5"/>
  <c r="AL40" i="5" s="1"/>
  <c r="AI40" i="5"/>
  <c r="AH40" i="5"/>
  <c r="AG40" i="5"/>
  <c r="AF40" i="5"/>
  <c r="AD40" i="5"/>
  <c r="AE40" i="5" s="1"/>
  <c r="AB40" i="5"/>
  <c r="AA40" i="5"/>
  <c r="Z40" i="5"/>
  <c r="Y40" i="5"/>
  <c r="W40" i="5"/>
  <c r="X40" i="5" s="1"/>
  <c r="U40" i="5"/>
  <c r="T40" i="5"/>
  <c r="S40" i="5"/>
  <c r="R40" i="5"/>
  <c r="P40" i="5"/>
  <c r="Q40" i="5" s="1"/>
  <c r="FZ39" i="5"/>
  <c r="FY39" i="5"/>
  <c r="FX39" i="5"/>
  <c r="FW39" i="5"/>
  <c r="FV39" i="5"/>
  <c r="FU39" i="5"/>
  <c r="FS39" i="5"/>
  <c r="FR39" i="5"/>
  <c r="FQ39" i="5"/>
  <c r="FP39" i="5"/>
  <c r="FO39" i="5"/>
  <c r="FN39" i="5"/>
  <c r="FL39" i="5"/>
  <c r="FK39" i="5"/>
  <c r="FJ39" i="5"/>
  <c r="FI39" i="5"/>
  <c r="FH39" i="5"/>
  <c r="FG39" i="5"/>
  <c r="FE39" i="5"/>
  <c r="FD39" i="5"/>
  <c r="FC39" i="5"/>
  <c r="FB39" i="5"/>
  <c r="FA39" i="5"/>
  <c r="EZ39" i="5"/>
  <c r="EX39" i="5"/>
  <c r="EW39" i="5"/>
  <c r="EV39" i="5"/>
  <c r="EU39" i="5"/>
  <c r="ET39" i="5"/>
  <c r="ES39" i="5"/>
  <c r="EQ39" i="5"/>
  <c r="EP39" i="5"/>
  <c r="EO39" i="5"/>
  <c r="EN39" i="5"/>
  <c r="EM39" i="5"/>
  <c r="EL39" i="5"/>
  <c r="EJ39" i="5"/>
  <c r="EI39" i="5"/>
  <c r="EH39" i="5"/>
  <c r="EG39" i="5"/>
  <c r="EF39" i="5"/>
  <c r="EE39" i="5"/>
  <c r="EC39" i="5"/>
  <c r="EB39" i="5"/>
  <c r="EA39" i="5"/>
  <c r="DZ39" i="5"/>
  <c r="DY39" i="5"/>
  <c r="DX39" i="5"/>
  <c r="DV39" i="5"/>
  <c r="DU39" i="5"/>
  <c r="DT39" i="5"/>
  <c r="DS39" i="5"/>
  <c r="DR39" i="5"/>
  <c r="DQ39" i="5"/>
  <c r="DO39" i="5"/>
  <c r="DN39" i="5"/>
  <c r="DM39" i="5"/>
  <c r="DL39" i="5"/>
  <c r="DK39" i="5"/>
  <c r="DJ39" i="5"/>
  <c r="DH39" i="5"/>
  <c r="DG39" i="5"/>
  <c r="DF39" i="5"/>
  <c r="DE39" i="5"/>
  <c r="DD39" i="5"/>
  <c r="DC39" i="5"/>
  <c r="DA39" i="5"/>
  <c r="CZ39" i="5"/>
  <c r="CY39" i="5"/>
  <c r="CX39" i="5"/>
  <c r="CW39" i="5"/>
  <c r="CV39" i="5"/>
  <c r="CT39" i="5"/>
  <c r="CS39" i="5"/>
  <c r="CR39" i="5"/>
  <c r="CQ39" i="5"/>
  <c r="CP39" i="5"/>
  <c r="CO39" i="5"/>
  <c r="CM39" i="5"/>
  <c r="CL39" i="5"/>
  <c r="CK39" i="5"/>
  <c r="CJ39" i="5"/>
  <c r="CI39" i="5"/>
  <c r="CH39" i="5"/>
  <c r="CF39" i="5"/>
  <c r="CE39" i="5"/>
  <c r="CD39" i="5"/>
  <c r="CC39" i="5"/>
  <c r="CB39" i="5"/>
  <c r="CA39" i="5"/>
  <c r="BY39" i="5"/>
  <c r="BX39" i="5"/>
  <c r="BW39" i="5"/>
  <c r="BV39" i="5"/>
  <c r="BU39" i="5"/>
  <c r="BT39" i="5"/>
  <c r="BR39" i="5"/>
  <c r="BQ39" i="5"/>
  <c r="BP39" i="5"/>
  <c r="BO39" i="5"/>
  <c r="BN39" i="5"/>
  <c r="BM39" i="5"/>
  <c r="BK39" i="5"/>
  <c r="BJ39" i="5"/>
  <c r="BI39" i="5"/>
  <c r="BH39" i="5"/>
  <c r="BG39" i="5"/>
  <c r="BF39" i="5"/>
  <c r="BD39" i="5"/>
  <c r="BC39" i="5"/>
  <c r="BB39" i="5"/>
  <c r="BA39" i="5"/>
  <c r="AZ39" i="5"/>
  <c r="AY39" i="5"/>
  <c r="AW39" i="5"/>
  <c r="AV39" i="5"/>
  <c r="AU39" i="5"/>
  <c r="AT39" i="5"/>
  <c r="AS39" i="5"/>
  <c r="AR39" i="5"/>
  <c r="AP39" i="5"/>
  <c r="AO39" i="5"/>
  <c r="AN39" i="5"/>
  <c r="AM39" i="5"/>
  <c r="AL39" i="5"/>
  <c r="AK39" i="5"/>
  <c r="AI39" i="5"/>
  <c r="AH39" i="5"/>
  <c r="AG39" i="5"/>
  <c r="AF39" i="5"/>
  <c r="AE39" i="5"/>
  <c r="AD39" i="5"/>
  <c r="AB39" i="5"/>
  <c r="AA39" i="5"/>
  <c r="Z39" i="5"/>
  <c r="Y39" i="5"/>
  <c r="X39" i="5"/>
  <c r="W39" i="5"/>
  <c r="FZ37" i="5"/>
  <c r="FZ48" i="5" s="1"/>
  <c r="FY37" i="5"/>
  <c r="FX37" i="5"/>
  <c r="FX40" i="5" s="1"/>
  <c r="FW37" i="5"/>
  <c r="FW41" i="5" s="1"/>
  <c r="FV37" i="5"/>
  <c r="FU37" i="5"/>
  <c r="FS37" i="5"/>
  <c r="FR37" i="5"/>
  <c r="FR40" i="5" s="1"/>
  <c r="FQ37" i="5"/>
  <c r="FQ46" i="5" s="1"/>
  <c r="FP37" i="5"/>
  <c r="FP41" i="5" s="1"/>
  <c r="FO37" i="5"/>
  <c r="FN37" i="5"/>
  <c r="FL37" i="5"/>
  <c r="FK37" i="5"/>
  <c r="FK40" i="5" s="1"/>
  <c r="FJ37" i="5"/>
  <c r="FJ42" i="5" s="1"/>
  <c r="FI37" i="5"/>
  <c r="FH37" i="5"/>
  <c r="FH44" i="5" s="1"/>
  <c r="FG37" i="5"/>
  <c r="FE37" i="5"/>
  <c r="FE41" i="5" s="1"/>
  <c r="FD37" i="5"/>
  <c r="FD43" i="5" s="1"/>
  <c r="FC37" i="5"/>
  <c r="FB37" i="5"/>
  <c r="FA37" i="5"/>
  <c r="EZ37" i="5"/>
  <c r="EX37" i="5"/>
  <c r="EX41" i="5" s="1"/>
  <c r="EW37" i="5"/>
  <c r="EW41" i="5" s="1"/>
  <c r="EV37" i="5"/>
  <c r="EV42" i="5" s="1"/>
  <c r="EU37" i="5"/>
  <c r="EU43" i="5" s="1"/>
  <c r="ET37" i="5"/>
  <c r="ET41" i="5" s="1"/>
  <c r="ES37" i="5"/>
  <c r="EQ37" i="5"/>
  <c r="EQ42" i="5" s="1"/>
  <c r="EP37" i="5"/>
  <c r="EO37" i="5"/>
  <c r="EO47" i="5" s="1"/>
  <c r="EN37" i="5"/>
  <c r="EN41" i="5" s="1"/>
  <c r="EM37" i="5"/>
  <c r="EM40" i="5" s="1"/>
  <c r="EL37" i="5"/>
  <c r="EJ37" i="5"/>
  <c r="EJ41" i="5" s="1"/>
  <c r="EI37" i="5"/>
  <c r="EH37" i="5"/>
  <c r="EG37" i="5"/>
  <c r="EG40" i="5" s="1"/>
  <c r="EF37" i="5"/>
  <c r="EF45" i="5" s="1"/>
  <c r="EE37" i="5"/>
  <c r="EC37" i="5"/>
  <c r="EB37" i="5"/>
  <c r="EB43" i="5" s="1"/>
  <c r="EA37" i="5"/>
  <c r="EA41" i="5" s="1"/>
  <c r="DZ37" i="5"/>
  <c r="DZ40" i="5" s="1"/>
  <c r="DY37" i="5"/>
  <c r="DY43" i="5" s="1"/>
  <c r="DX37" i="5"/>
  <c r="DV37" i="5"/>
  <c r="DV42" i="5" s="1"/>
  <c r="DU37" i="5"/>
  <c r="DT37" i="5"/>
  <c r="DS37" i="5"/>
  <c r="DS42" i="5" s="1"/>
  <c r="DR37" i="5"/>
  <c r="DQ37" i="5"/>
  <c r="DO37" i="5"/>
  <c r="DN37" i="5"/>
  <c r="DN40" i="5" s="1"/>
  <c r="DM37" i="5"/>
  <c r="DM48" i="5" s="1"/>
  <c r="DL37" i="5"/>
  <c r="DL42" i="5" s="1"/>
  <c r="DK37" i="5"/>
  <c r="DK41" i="5" s="1"/>
  <c r="DJ37" i="5"/>
  <c r="DH37" i="5"/>
  <c r="DG37" i="5"/>
  <c r="DG40" i="5" s="1"/>
  <c r="DF37" i="5"/>
  <c r="DF43" i="5" s="1"/>
  <c r="DE37" i="5"/>
  <c r="DD37" i="5"/>
  <c r="DD46" i="5" s="1"/>
  <c r="DC37" i="5"/>
  <c r="DA37" i="5"/>
  <c r="DA40" i="5" s="1"/>
  <c r="CZ37" i="5"/>
  <c r="CZ42" i="5" s="1"/>
  <c r="CY37" i="5"/>
  <c r="CX37" i="5"/>
  <c r="CX40" i="5" s="1"/>
  <c r="CW37" i="5"/>
  <c r="CV37" i="5"/>
  <c r="CT37" i="5"/>
  <c r="CS37" i="5"/>
  <c r="CR37" i="5"/>
  <c r="CQ37" i="5"/>
  <c r="CP37" i="5"/>
  <c r="CO37" i="5"/>
  <c r="CM37" i="5"/>
  <c r="CL37" i="5"/>
  <c r="CK37" i="5"/>
  <c r="CJ37" i="5"/>
  <c r="CI37" i="5"/>
  <c r="CH37" i="5"/>
  <c r="CF37" i="5"/>
  <c r="CE37" i="5"/>
  <c r="CD37" i="5"/>
  <c r="CC37" i="5"/>
  <c r="CB37" i="5"/>
  <c r="CA37" i="5"/>
  <c r="BY37" i="5"/>
  <c r="BX37" i="5"/>
  <c r="BW37" i="5"/>
  <c r="BV37" i="5"/>
  <c r="BU37" i="5"/>
  <c r="BT37" i="5"/>
  <c r="BR37" i="5"/>
  <c r="BQ37" i="5"/>
  <c r="BP37" i="5"/>
  <c r="BO37" i="5"/>
  <c r="BN37" i="5"/>
  <c r="BM37" i="5"/>
  <c r="BK37" i="5"/>
  <c r="BJ37" i="5"/>
  <c r="BI37" i="5"/>
  <c r="BH37" i="5"/>
  <c r="BG37" i="5"/>
  <c r="BF37" i="5"/>
  <c r="BD37" i="5"/>
  <c r="BC37" i="5"/>
  <c r="BB37" i="5"/>
  <c r="BA37" i="5"/>
  <c r="AZ37" i="5"/>
  <c r="AY37" i="5"/>
  <c r="AW37" i="5"/>
  <c r="AV37" i="5"/>
  <c r="AU37" i="5"/>
  <c r="AT37" i="5"/>
  <c r="AS37" i="5"/>
  <c r="AR37" i="5"/>
  <c r="AP37" i="5"/>
  <c r="AO37" i="5"/>
  <c r="AN37" i="5"/>
  <c r="AM37" i="5"/>
  <c r="AL37" i="5"/>
  <c r="AK37" i="5"/>
  <c r="AI37" i="5"/>
  <c r="AH37" i="5"/>
  <c r="AG37" i="5"/>
  <c r="AF37" i="5"/>
  <c r="AE37" i="5"/>
  <c r="AD37" i="5"/>
  <c r="AB37" i="5"/>
  <c r="AA37" i="5"/>
  <c r="Z37" i="5"/>
  <c r="Y37" i="5"/>
  <c r="X37" i="5"/>
  <c r="W37" i="5"/>
  <c r="B25" i="5"/>
  <c r="B24" i="5"/>
  <c r="B23" i="5"/>
  <c r="B10" i="5"/>
  <c r="B8" i="5"/>
  <c r="B6" i="5"/>
  <c r="G5" i="5"/>
  <c r="F5" i="5"/>
  <c r="E5" i="5"/>
  <c r="A2" i="5"/>
  <c r="H20" i="3"/>
  <c r="H19" i="3"/>
  <c r="H18" i="3"/>
  <c r="H17" i="3"/>
  <c r="H16" i="3"/>
  <c r="H15" i="3"/>
  <c r="H14" i="3"/>
  <c r="H13" i="3"/>
  <c r="H12" i="3"/>
  <c r="H11" i="3"/>
  <c r="H10" i="3"/>
  <c r="H9" i="3"/>
  <c r="G22" i="3"/>
  <c r="H21" i="3"/>
  <c r="D20" i="3"/>
  <c r="D19" i="3"/>
  <c r="D18" i="3"/>
  <c r="D17" i="3"/>
  <c r="D16" i="3"/>
  <c r="D15" i="3"/>
  <c r="D14" i="3"/>
  <c r="D13" i="3"/>
  <c r="D12" i="3"/>
  <c r="D11" i="3"/>
  <c r="D10" i="3"/>
  <c r="D9" i="3"/>
  <c r="N50" i="4"/>
  <c r="N38" i="4"/>
  <c r="FU48" i="4"/>
  <c r="FN48" i="4"/>
  <c r="FG48" i="4"/>
  <c r="FB48" i="4"/>
  <c r="FA48" i="4"/>
  <c r="EZ48" i="4"/>
  <c r="ES48" i="4"/>
  <c r="EL48" i="4"/>
  <c r="EI48" i="4"/>
  <c r="EE48" i="4"/>
  <c r="DZ48" i="4"/>
  <c r="DX48" i="4"/>
  <c r="DQ48" i="4"/>
  <c r="DJ48" i="4"/>
  <c r="DC48" i="4"/>
  <c r="CV48" i="4"/>
  <c r="CT48" i="4"/>
  <c r="CS48" i="4"/>
  <c r="CR48" i="4"/>
  <c r="CQ48" i="4"/>
  <c r="CO48" i="4"/>
  <c r="CP48" i="4" s="1"/>
  <c r="CM48" i="4"/>
  <c r="CL48" i="4"/>
  <c r="CK48" i="4"/>
  <c r="CJ48" i="4"/>
  <c r="CH48" i="4"/>
  <c r="CI48" i="4" s="1"/>
  <c r="CF48" i="4"/>
  <c r="CE48" i="4"/>
  <c r="CD48" i="4"/>
  <c r="CC48" i="4"/>
  <c r="CA48" i="4"/>
  <c r="CB48" i="4" s="1"/>
  <c r="BY48" i="4"/>
  <c r="BX48" i="4"/>
  <c r="BW48" i="4"/>
  <c r="BV48" i="4"/>
  <c r="BU48" i="4"/>
  <c r="BT48" i="4"/>
  <c r="BR48" i="4"/>
  <c r="BQ48" i="4"/>
  <c r="BP48" i="4"/>
  <c r="BO48" i="4"/>
  <c r="BM48" i="4"/>
  <c r="BN48" i="4" s="1"/>
  <c r="BK48" i="4"/>
  <c r="BJ48" i="4"/>
  <c r="BI48" i="4"/>
  <c r="BH48" i="4"/>
  <c r="BF48" i="4"/>
  <c r="BG48" i="4" s="1"/>
  <c r="BD48" i="4"/>
  <c r="BC48" i="4"/>
  <c r="BB48" i="4"/>
  <c r="BA48" i="4"/>
  <c r="AY48" i="4"/>
  <c r="AZ48" i="4" s="1"/>
  <c r="AW48" i="4"/>
  <c r="AV48" i="4"/>
  <c r="AU48" i="4"/>
  <c r="AT48" i="4"/>
  <c r="AS48" i="4"/>
  <c r="AR48" i="4"/>
  <c r="AP48" i="4"/>
  <c r="AO48" i="4"/>
  <c r="AN48" i="4"/>
  <c r="AM48" i="4"/>
  <c r="AK48" i="4"/>
  <c r="AL48" i="4" s="1"/>
  <c r="AI48" i="4"/>
  <c r="AH48" i="4"/>
  <c r="AG48" i="4"/>
  <c r="AF48" i="4"/>
  <c r="AD48" i="4"/>
  <c r="AE48" i="4" s="1"/>
  <c r="AB48" i="4"/>
  <c r="AA48" i="4"/>
  <c r="Z48" i="4"/>
  <c r="Y48" i="4"/>
  <c r="W48" i="4"/>
  <c r="X48" i="4" s="1"/>
  <c r="U48" i="4"/>
  <c r="T48" i="4"/>
  <c r="S48" i="4"/>
  <c r="R48" i="4"/>
  <c r="Q48" i="4"/>
  <c r="P48" i="4"/>
  <c r="FU47" i="4"/>
  <c r="FN47" i="4"/>
  <c r="FG47" i="4"/>
  <c r="EZ47" i="4"/>
  <c r="ES47" i="4"/>
  <c r="EL47" i="4"/>
  <c r="EI47" i="4"/>
  <c r="EH47" i="4"/>
  <c r="EE47" i="4"/>
  <c r="DX47" i="4"/>
  <c r="DQ47" i="4"/>
  <c r="DJ47" i="4"/>
  <c r="DG47" i="4"/>
  <c r="DC47" i="4"/>
  <c r="CV47" i="4"/>
  <c r="CT47" i="4"/>
  <c r="CS47" i="4"/>
  <c r="CR47" i="4"/>
  <c r="CQ47" i="4"/>
  <c r="CO47" i="4"/>
  <c r="CP47" i="4" s="1"/>
  <c r="CM47" i="4"/>
  <c r="CL47" i="4"/>
  <c r="CK47" i="4"/>
  <c r="CJ47" i="4"/>
  <c r="CH47" i="4"/>
  <c r="CI47" i="4" s="1"/>
  <c r="CF47" i="4"/>
  <c r="CE47" i="4"/>
  <c r="CD47" i="4"/>
  <c r="CC47" i="4"/>
  <c r="CA47" i="4"/>
  <c r="CB47" i="4" s="1"/>
  <c r="BY47" i="4"/>
  <c r="BX47" i="4"/>
  <c r="BW47" i="4"/>
  <c r="BV47" i="4"/>
  <c r="BU47" i="4"/>
  <c r="BT47" i="4"/>
  <c r="BR47" i="4"/>
  <c r="BQ47" i="4"/>
  <c r="BP47" i="4"/>
  <c r="BO47" i="4"/>
  <c r="BM47" i="4"/>
  <c r="BN47" i="4" s="1"/>
  <c r="BK47" i="4"/>
  <c r="BJ47" i="4"/>
  <c r="BI47" i="4"/>
  <c r="BH47" i="4"/>
  <c r="BF47" i="4"/>
  <c r="BG47" i="4" s="1"/>
  <c r="BD47" i="4"/>
  <c r="BC47" i="4"/>
  <c r="BB47" i="4"/>
  <c r="BA47" i="4"/>
  <c r="AY47" i="4"/>
  <c r="AZ47" i="4" s="1"/>
  <c r="AW47" i="4"/>
  <c r="AV47" i="4"/>
  <c r="AU47" i="4"/>
  <c r="AT47" i="4"/>
  <c r="AS47" i="4"/>
  <c r="AR47" i="4"/>
  <c r="AP47" i="4"/>
  <c r="AO47" i="4"/>
  <c r="AN47" i="4"/>
  <c r="AM47" i="4"/>
  <c r="AK47" i="4"/>
  <c r="AL47" i="4" s="1"/>
  <c r="AI47" i="4"/>
  <c r="AH47" i="4"/>
  <c r="AG47" i="4"/>
  <c r="AF47" i="4"/>
  <c r="AD47" i="4"/>
  <c r="AE47" i="4" s="1"/>
  <c r="AB47" i="4"/>
  <c r="AA47" i="4"/>
  <c r="Z47" i="4"/>
  <c r="Y47" i="4"/>
  <c r="W47" i="4"/>
  <c r="X47" i="4" s="1"/>
  <c r="U47" i="4"/>
  <c r="T47" i="4"/>
  <c r="S47" i="4"/>
  <c r="R47" i="4"/>
  <c r="Q47" i="4"/>
  <c r="P47" i="4"/>
  <c r="FU46" i="4"/>
  <c r="FN46" i="4"/>
  <c r="FK46" i="4"/>
  <c r="FG46" i="4"/>
  <c r="EZ46" i="4"/>
  <c r="ES46" i="4"/>
  <c r="EL46" i="4"/>
  <c r="EE46" i="4"/>
  <c r="DX46" i="4"/>
  <c r="DQ46" i="4"/>
  <c r="DO46" i="4"/>
  <c r="DJ46" i="4"/>
  <c r="DC46" i="4"/>
  <c r="CX46" i="4"/>
  <c r="CV46" i="4"/>
  <c r="CT46" i="4"/>
  <c r="CS46" i="4"/>
  <c r="CR46" i="4"/>
  <c r="CQ46" i="4"/>
  <c r="CO46" i="4"/>
  <c r="CP46" i="4" s="1"/>
  <c r="CM46" i="4"/>
  <c r="CL46" i="4"/>
  <c r="CK46" i="4"/>
  <c r="CJ46" i="4"/>
  <c r="CH46" i="4"/>
  <c r="CI46" i="4" s="1"/>
  <c r="CF46" i="4"/>
  <c r="CE46" i="4"/>
  <c r="CD46" i="4"/>
  <c r="CC46" i="4"/>
  <c r="CA46" i="4"/>
  <c r="CB46" i="4" s="1"/>
  <c r="BY46" i="4"/>
  <c r="BX46" i="4"/>
  <c r="BW46" i="4"/>
  <c r="BV46" i="4"/>
  <c r="BU46" i="4"/>
  <c r="BT46" i="4"/>
  <c r="BR46" i="4"/>
  <c r="BQ46" i="4"/>
  <c r="BP46" i="4"/>
  <c r="BO46" i="4"/>
  <c r="BM46" i="4"/>
  <c r="BN46" i="4" s="1"/>
  <c r="BK46" i="4"/>
  <c r="BJ46" i="4"/>
  <c r="BI46" i="4"/>
  <c r="BH46" i="4"/>
  <c r="BF46" i="4"/>
  <c r="BG46" i="4" s="1"/>
  <c r="BD46" i="4"/>
  <c r="BC46" i="4"/>
  <c r="BB46" i="4"/>
  <c r="BA46" i="4"/>
  <c r="AY46" i="4"/>
  <c r="AZ46" i="4" s="1"/>
  <c r="AW46" i="4"/>
  <c r="AV46" i="4"/>
  <c r="AU46" i="4"/>
  <c r="AT46" i="4"/>
  <c r="AS46" i="4"/>
  <c r="AR46" i="4"/>
  <c r="AP46" i="4"/>
  <c r="AO46" i="4"/>
  <c r="AN46" i="4"/>
  <c r="AM46" i="4"/>
  <c r="AK46" i="4"/>
  <c r="AL46" i="4" s="1"/>
  <c r="AI46" i="4"/>
  <c r="AH46" i="4"/>
  <c r="AG46" i="4"/>
  <c r="AF46" i="4"/>
  <c r="AD46" i="4"/>
  <c r="AE46" i="4" s="1"/>
  <c r="AB46" i="4"/>
  <c r="AA46" i="4"/>
  <c r="Z46" i="4"/>
  <c r="Y46" i="4"/>
  <c r="W46" i="4"/>
  <c r="X46" i="4" s="1"/>
  <c r="U46" i="4"/>
  <c r="T46" i="4"/>
  <c r="S46" i="4"/>
  <c r="R46" i="4"/>
  <c r="Q46" i="4"/>
  <c r="P46" i="4"/>
  <c r="FU45" i="4"/>
  <c r="FS45" i="4"/>
  <c r="FN45" i="4"/>
  <c r="FG45" i="4"/>
  <c r="FB45" i="4"/>
  <c r="EZ45" i="4"/>
  <c r="ES45" i="4"/>
  <c r="EL45" i="4"/>
  <c r="EE45" i="4"/>
  <c r="DX45" i="4"/>
  <c r="DQ45" i="4"/>
  <c r="DJ45" i="4"/>
  <c r="DC45" i="4"/>
  <c r="CX45" i="4"/>
  <c r="CW45" i="4"/>
  <c r="CV45" i="4"/>
  <c r="CT45" i="4"/>
  <c r="CS45" i="4"/>
  <c r="CR45" i="4"/>
  <c r="CQ45" i="4"/>
  <c r="CO45" i="4"/>
  <c r="CP45" i="4" s="1"/>
  <c r="CM45" i="4"/>
  <c r="CL45" i="4"/>
  <c r="CK45" i="4"/>
  <c r="CJ45" i="4"/>
  <c r="CH45" i="4"/>
  <c r="CI45" i="4" s="1"/>
  <c r="CF45" i="4"/>
  <c r="CE45" i="4"/>
  <c r="CD45" i="4"/>
  <c r="CC45" i="4"/>
  <c r="CA45" i="4"/>
  <c r="CB45" i="4" s="1"/>
  <c r="BY45" i="4"/>
  <c r="BX45" i="4"/>
  <c r="BW45" i="4"/>
  <c r="BV45" i="4"/>
  <c r="BU45" i="4"/>
  <c r="BT45" i="4"/>
  <c r="BR45" i="4"/>
  <c r="BQ45" i="4"/>
  <c r="BP45" i="4"/>
  <c r="BO45" i="4"/>
  <c r="BM45" i="4"/>
  <c r="BN45" i="4" s="1"/>
  <c r="BK45" i="4"/>
  <c r="BJ45" i="4"/>
  <c r="BI45" i="4"/>
  <c r="BH45" i="4"/>
  <c r="BF45" i="4"/>
  <c r="BG45" i="4" s="1"/>
  <c r="BD45" i="4"/>
  <c r="BC45" i="4"/>
  <c r="BB45" i="4"/>
  <c r="BA45" i="4"/>
  <c r="AY45" i="4"/>
  <c r="AZ45" i="4" s="1"/>
  <c r="AW45" i="4"/>
  <c r="AV45" i="4"/>
  <c r="AU45" i="4"/>
  <c r="AT45" i="4"/>
  <c r="AS45" i="4"/>
  <c r="AR45" i="4"/>
  <c r="AP45" i="4"/>
  <c r="AO45" i="4"/>
  <c r="AN45" i="4"/>
  <c r="AM45" i="4"/>
  <c r="AK45" i="4"/>
  <c r="AL45" i="4" s="1"/>
  <c r="AI45" i="4"/>
  <c r="AH45" i="4"/>
  <c r="AG45" i="4"/>
  <c r="AF45" i="4"/>
  <c r="AD45" i="4"/>
  <c r="AE45" i="4" s="1"/>
  <c r="AB45" i="4"/>
  <c r="AA45" i="4"/>
  <c r="Z45" i="4"/>
  <c r="Y45" i="4"/>
  <c r="W45" i="4"/>
  <c r="X45" i="4" s="1"/>
  <c r="U45" i="4"/>
  <c r="T45" i="4"/>
  <c r="S45" i="4"/>
  <c r="R45" i="4"/>
  <c r="Q45" i="4"/>
  <c r="P45" i="4"/>
  <c r="FU44" i="4"/>
  <c r="FN44" i="4"/>
  <c r="FG44" i="4"/>
  <c r="FD44" i="4"/>
  <c r="FB44" i="4"/>
  <c r="EZ44" i="4"/>
  <c r="ES44" i="4"/>
  <c r="EL44" i="4"/>
  <c r="EI44" i="4"/>
  <c r="EH44" i="4"/>
  <c r="EE44" i="4"/>
  <c r="DX44" i="4"/>
  <c r="DQ44" i="4"/>
  <c r="DO44" i="4"/>
  <c r="DJ44" i="4"/>
  <c r="DC44" i="4"/>
  <c r="CZ44" i="4"/>
  <c r="CW44" i="4"/>
  <c r="CV44" i="4"/>
  <c r="CT44" i="4"/>
  <c r="CS44" i="4"/>
  <c r="CR44" i="4"/>
  <c r="CQ44" i="4"/>
  <c r="CO44" i="4"/>
  <c r="CP44" i="4" s="1"/>
  <c r="CM44" i="4"/>
  <c r="CL44" i="4"/>
  <c r="CK44" i="4"/>
  <c r="CJ44" i="4"/>
  <c r="CH44" i="4"/>
  <c r="CI44" i="4" s="1"/>
  <c r="CF44" i="4"/>
  <c r="CE44" i="4"/>
  <c r="CD44" i="4"/>
  <c r="CC44" i="4"/>
  <c r="CA44" i="4"/>
  <c r="CB44" i="4" s="1"/>
  <c r="BY44" i="4"/>
  <c r="BX44" i="4"/>
  <c r="BW44" i="4"/>
  <c r="BV44" i="4"/>
  <c r="BU44" i="4"/>
  <c r="BT44" i="4"/>
  <c r="BR44" i="4"/>
  <c r="BQ44" i="4"/>
  <c r="BP44" i="4"/>
  <c r="BO44" i="4"/>
  <c r="BM44" i="4"/>
  <c r="BN44" i="4" s="1"/>
  <c r="BK44" i="4"/>
  <c r="BJ44" i="4"/>
  <c r="BI44" i="4"/>
  <c r="BH44" i="4"/>
  <c r="BF44" i="4"/>
  <c r="BG44" i="4" s="1"/>
  <c r="BD44" i="4"/>
  <c r="BC44" i="4"/>
  <c r="BB44" i="4"/>
  <c r="BA44" i="4"/>
  <c r="AY44" i="4"/>
  <c r="AZ44" i="4" s="1"/>
  <c r="AW44" i="4"/>
  <c r="AV44" i="4"/>
  <c r="AU44" i="4"/>
  <c r="AT44" i="4"/>
  <c r="AS44" i="4"/>
  <c r="AR44" i="4"/>
  <c r="AP44" i="4"/>
  <c r="AO44" i="4"/>
  <c r="AN44" i="4"/>
  <c r="AM44" i="4"/>
  <c r="AK44" i="4"/>
  <c r="AL44" i="4" s="1"/>
  <c r="AI44" i="4"/>
  <c r="AH44" i="4"/>
  <c r="AG44" i="4"/>
  <c r="AF44" i="4"/>
  <c r="AD44" i="4"/>
  <c r="AE44" i="4" s="1"/>
  <c r="AB44" i="4"/>
  <c r="AA44" i="4"/>
  <c r="Z44" i="4"/>
  <c r="Y44" i="4"/>
  <c r="W44" i="4"/>
  <c r="X44" i="4" s="1"/>
  <c r="U44" i="4"/>
  <c r="T44" i="4"/>
  <c r="S44" i="4"/>
  <c r="R44" i="4"/>
  <c r="Q44" i="4"/>
  <c r="P44" i="4"/>
  <c r="FU43" i="4"/>
  <c r="FO43" i="4"/>
  <c r="FN43" i="4"/>
  <c r="FK43" i="4"/>
  <c r="FJ43" i="4"/>
  <c r="FG43" i="4"/>
  <c r="EZ43" i="4"/>
  <c r="EV43" i="4"/>
  <c r="EU43" i="4"/>
  <c r="ES43" i="4"/>
  <c r="EL43" i="4"/>
  <c r="EI43" i="4"/>
  <c r="EE43" i="4"/>
  <c r="EC43" i="4"/>
  <c r="DX43" i="4"/>
  <c r="DT43" i="4"/>
  <c r="DQ43" i="4"/>
  <c r="DO43" i="4"/>
  <c r="DJ43" i="4"/>
  <c r="DC43" i="4"/>
  <c r="CZ43" i="4"/>
  <c r="CX43" i="4"/>
  <c r="CV43" i="4"/>
  <c r="CT43" i="4"/>
  <c r="CS43" i="4"/>
  <c r="CR43" i="4"/>
  <c r="CQ43" i="4"/>
  <c r="CO43" i="4"/>
  <c r="CP43" i="4" s="1"/>
  <c r="CM43" i="4"/>
  <c r="CL43" i="4"/>
  <c r="CK43" i="4"/>
  <c r="CJ43" i="4"/>
  <c r="CH43" i="4"/>
  <c r="CI43" i="4" s="1"/>
  <c r="CF43" i="4"/>
  <c r="CE43" i="4"/>
  <c r="CD43" i="4"/>
  <c r="CC43" i="4"/>
  <c r="CA43" i="4"/>
  <c r="CB43" i="4" s="1"/>
  <c r="BY43" i="4"/>
  <c r="BX43" i="4"/>
  <c r="BW43" i="4"/>
  <c r="BV43" i="4"/>
  <c r="BU43" i="4"/>
  <c r="BT43" i="4"/>
  <c r="BR43" i="4"/>
  <c r="BQ43" i="4"/>
  <c r="BP43" i="4"/>
  <c r="BO43" i="4"/>
  <c r="BM43" i="4"/>
  <c r="BN43" i="4" s="1"/>
  <c r="BK43" i="4"/>
  <c r="BJ43" i="4"/>
  <c r="BI43" i="4"/>
  <c r="BH43" i="4"/>
  <c r="BG43" i="4"/>
  <c r="BF43" i="4"/>
  <c r="BD43" i="4"/>
  <c r="BC43" i="4"/>
  <c r="BB43" i="4"/>
  <c r="BA43" i="4"/>
  <c r="AY43" i="4"/>
  <c r="AZ43" i="4" s="1"/>
  <c r="AW43" i="4"/>
  <c r="AV43" i="4"/>
  <c r="AU43" i="4"/>
  <c r="AT43" i="4"/>
  <c r="AS43" i="4"/>
  <c r="AR43" i="4"/>
  <c r="AP43" i="4"/>
  <c r="AO43" i="4"/>
  <c r="AN43" i="4"/>
  <c r="AM43" i="4"/>
  <c r="AK43" i="4"/>
  <c r="AL43" i="4" s="1"/>
  <c r="AI43" i="4"/>
  <c r="AH43" i="4"/>
  <c r="AG43" i="4"/>
  <c r="AF43" i="4"/>
  <c r="AD43" i="4"/>
  <c r="AE43" i="4" s="1"/>
  <c r="AB43" i="4"/>
  <c r="AA43" i="4"/>
  <c r="Z43" i="4"/>
  <c r="Y43" i="4"/>
  <c r="W43" i="4"/>
  <c r="X43" i="4" s="1"/>
  <c r="U43" i="4"/>
  <c r="T43" i="4"/>
  <c r="S43" i="4"/>
  <c r="R43" i="4"/>
  <c r="P43" i="4"/>
  <c r="Q43" i="4" s="1"/>
  <c r="FW42" i="4"/>
  <c r="FV42" i="4"/>
  <c r="FU42" i="4"/>
  <c r="FN42" i="4"/>
  <c r="FK42" i="4"/>
  <c r="FJ42" i="4"/>
  <c r="FG42" i="4"/>
  <c r="FC42" i="4"/>
  <c r="FA42" i="4"/>
  <c r="EZ42" i="4"/>
  <c r="ES42" i="4"/>
  <c r="EM42" i="4"/>
  <c r="EL42" i="4"/>
  <c r="EE42" i="4"/>
  <c r="EB42" i="4"/>
  <c r="EA42" i="4"/>
  <c r="DX42" i="4"/>
  <c r="DT42" i="4"/>
  <c r="DR42" i="4"/>
  <c r="DQ42" i="4"/>
  <c r="DJ42" i="4"/>
  <c r="DG42" i="4"/>
  <c r="DF42" i="4"/>
  <c r="DC42" i="4"/>
  <c r="CY42" i="4"/>
  <c r="CW42" i="4"/>
  <c r="CV42" i="4"/>
  <c r="CT42" i="4"/>
  <c r="CS42" i="4"/>
  <c r="CR42" i="4"/>
  <c r="CQ42" i="4"/>
  <c r="CP42" i="4"/>
  <c r="CO42" i="4"/>
  <c r="CM42" i="4"/>
  <c r="CL42" i="4"/>
  <c r="CK42" i="4"/>
  <c r="CJ42" i="4"/>
  <c r="CH42" i="4"/>
  <c r="CI42" i="4" s="1"/>
  <c r="CF42" i="4"/>
  <c r="CE42" i="4"/>
  <c r="CD42" i="4"/>
  <c r="CC42" i="4"/>
  <c r="CA42" i="4"/>
  <c r="CB42" i="4" s="1"/>
  <c r="BY42" i="4"/>
  <c r="BX42" i="4"/>
  <c r="BW42" i="4"/>
  <c r="BV42" i="4"/>
  <c r="BT42" i="4"/>
  <c r="BU42" i="4" s="1"/>
  <c r="BR42" i="4"/>
  <c r="BQ42" i="4"/>
  <c r="BP42" i="4"/>
  <c r="BO42" i="4"/>
  <c r="BM42" i="4"/>
  <c r="BN42" i="4" s="1"/>
  <c r="BK42" i="4"/>
  <c r="BJ42" i="4"/>
  <c r="BI42" i="4"/>
  <c r="BH42" i="4"/>
  <c r="BG42" i="4"/>
  <c r="BF42" i="4"/>
  <c r="BD42" i="4"/>
  <c r="BC42" i="4"/>
  <c r="BB42" i="4"/>
  <c r="BA42" i="4"/>
  <c r="AY42" i="4"/>
  <c r="AZ42" i="4" s="1"/>
  <c r="AW42" i="4"/>
  <c r="AV42" i="4"/>
  <c r="AU42" i="4"/>
  <c r="AT42" i="4"/>
  <c r="AS42" i="4"/>
  <c r="AR42" i="4"/>
  <c r="AP42" i="4"/>
  <c r="AO42" i="4"/>
  <c r="AN42" i="4"/>
  <c r="AM42" i="4"/>
  <c r="AK42" i="4"/>
  <c r="AL42" i="4" s="1"/>
  <c r="AI42" i="4"/>
  <c r="AH42" i="4"/>
  <c r="AG42" i="4"/>
  <c r="AF42" i="4"/>
  <c r="AD42" i="4"/>
  <c r="AE42" i="4" s="1"/>
  <c r="AB42" i="4"/>
  <c r="AA42" i="4"/>
  <c r="Z42" i="4"/>
  <c r="Y42" i="4"/>
  <c r="W42" i="4"/>
  <c r="X42" i="4" s="1"/>
  <c r="U42" i="4"/>
  <c r="T42" i="4"/>
  <c r="S42" i="4"/>
  <c r="R42" i="4"/>
  <c r="P42" i="4"/>
  <c r="Q42" i="4" s="1"/>
  <c r="FX41" i="4"/>
  <c r="FW41" i="4"/>
  <c r="FU41" i="4"/>
  <c r="FO41" i="4"/>
  <c r="FN41" i="4"/>
  <c r="FG41" i="4"/>
  <c r="FE41" i="4"/>
  <c r="FD41" i="4"/>
  <c r="EZ41" i="4"/>
  <c r="EV41" i="4"/>
  <c r="EU41" i="4"/>
  <c r="ES41" i="4"/>
  <c r="EM41" i="4"/>
  <c r="EL41" i="4"/>
  <c r="EE41" i="4"/>
  <c r="EC41" i="4"/>
  <c r="EB41" i="4"/>
  <c r="DX41" i="4"/>
  <c r="DT41" i="4"/>
  <c r="DS41" i="4"/>
  <c r="DQ41" i="4"/>
  <c r="DK41" i="4"/>
  <c r="DJ41" i="4"/>
  <c r="DC41" i="4"/>
  <c r="DA41" i="4"/>
  <c r="CZ41" i="4"/>
  <c r="CV41" i="4"/>
  <c r="CT41" i="4"/>
  <c r="CS41" i="4"/>
  <c r="CR41" i="4"/>
  <c r="CQ41" i="4"/>
  <c r="CO41" i="4"/>
  <c r="CP41" i="4" s="1"/>
  <c r="CM41" i="4"/>
  <c r="CL41" i="4"/>
  <c r="CK41" i="4"/>
  <c r="CJ41" i="4"/>
  <c r="CH41" i="4"/>
  <c r="CI41" i="4" s="1"/>
  <c r="CF41" i="4"/>
  <c r="CE41" i="4"/>
  <c r="CD41" i="4"/>
  <c r="CC41" i="4"/>
  <c r="CB41" i="4"/>
  <c r="CA41" i="4"/>
  <c r="BY41" i="4"/>
  <c r="BX41" i="4"/>
  <c r="BW41" i="4"/>
  <c r="BV41" i="4"/>
  <c r="BT41" i="4"/>
  <c r="BU41" i="4" s="1"/>
  <c r="BR41" i="4"/>
  <c r="BQ41" i="4"/>
  <c r="BP41" i="4"/>
  <c r="BO41" i="4"/>
  <c r="BM41" i="4"/>
  <c r="BN41" i="4" s="1"/>
  <c r="BK41" i="4"/>
  <c r="BJ41" i="4"/>
  <c r="BI41" i="4"/>
  <c r="BH41" i="4"/>
  <c r="BF41" i="4"/>
  <c r="BG41" i="4" s="1"/>
  <c r="BD41" i="4"/>
  <c r="BC41" i="4"/>
  <c r="BB41" i="4"/>
  <c r="BA41" i="4"/>
  <c r="AZ41" i="4"/>
  <c r="AY41" i="4"/>
  <c r="AW41" i="4"/>
  <c r="AV41" i="4"/>
  <c r="AU41" i="4"/>
  <c r="AT41" i="4"/>
  <c r="AR41" i="4"/>
  <c r="AS41" i="4" s="1"/>
  <c r="AP41" i="4"/>
  <c r="AO41" i="4"/>
  <c r="AN41" i="4"/>
  <c r="AM41" i="4"/>
  <c r="AK41" i="4"/>
  <c r="AL41" i="4" s="1"/>
  <c r="AI41" i="4"/>
  <c r="AH41" i="4"/>
  <c r="AG41" i="4"/>
  <c r="AF41" i="4"/>
  <c r="AD41" i="4"/>
  <c r="AE41" i="4" s="1"/>
  <c r="AB41" i="4"/>
  <c r="AA41" i="4"/>
  <c r="Z41" i="4"/>
  <c r="Y41" i="4"/>
  <c r="X41" i="4"/>
  <c r="W41" i="4"/>
  <c r="U41" i="4"/>
  <c r="T41" i="4"/>
  <c r="S41" i="4"/>
  <c r="R41" i="4"/>
  <c r="P41" i="4"/>
  <c r="Q41" i="4" s="1"/>
  <c r="FX40" i="4"/>
  <c r="FW40" i="4"/>
  <c r="FU40" i="4"/>
  <c r="FO40" i="4"/>
  <c r="FN40" i="4"/>
  <c r="FG40" i="4"/>
  <c r="FE40" i="4"/>
  <c r="FD40" i="4"/>
  <c r="EZ40" i="4"/>
  <c r="EV40" i="4"/>
  <c r="EU40" i="4"/>
  <c r="ES40" i="4"/>
  <c r="EM40" i="4"/>
  <c r="EL40" i="4"/>
  <c r="EE40" i="4"/>
  <c r="EC40" i="4"/>
  <c r="EB40" i="4"/>
  <c r="DX40" i="4"/>
  <c r="DT40" i="4"/>
  <c r="DS40" i="4"/>
  <c r="DQ40" i="4"/>
  <c r="DK40" i="4"/>
  <c r="DJ40" i="4"/>
  <c r="DC40" i="4"/>
  <c r="DA40" i="4"/>
  <c r="CZ40" i="4"/>
  <c r="CV40" i="4"/>
  <c r="CT40" i="4"/>
  <c r="CS40" i="4"/>
  <c r="CR40" i="4"/>
  <c r="CQ40" i="4"/>
  <c r="CO40" i="4"/>
  <c r="CP40" i="4" s="1"/>
  <c r="CM40" i="4"/>
  <c r="CL40" i="4"/>
  <c r="CK40" i="4"/>
  <c r="CJ40" i="4"/>
  <c r="CH40" i="4"/>
  <c r="CI40" i="4" s="1"/>
  <c r="CF40" i="4"/>
  <c r="CE40" i="4"/>
  <c r="CD40" i="4"/>
  <c r="CC40" i="4"/>
  <c r="CB40" i="4"/>
  <c r="CA40" i="4"/>
  <c r="BY40" i="4"/>
  <c r="BX40" i="4"/>
  <c r="BW40" i="4"/>
  <c r="BV40" i="4"/>
  <c r="BT40" i="4"/>
  <c r="BU40" i="4" s="1"/>
  <c r="BR40" i="4"/>
  <c r="BQ40" i="4"/>
  <c r="BP40" i="4"/>
  <c r="BO40" i="4"/>
  <c r="BM40" i="4"/>
  <c r="BN40" i="4" s="1"/>
  <c r="BK40" i="4"/>
  <c r="BJ40" i="4"/>
  <c r="BI40" i="4"/>
  <c r="BH40" i="4"/>
  <c r="BF40" i="4"/>
  <c r="BG40" i="4" s="1"/>
  <c r="BD40" i="4"/>
  <c r="BC40" i="4"/>
  <c r="BB40" i="4"/>
  <c r="BA40" i="4"/>
  <c r="AZ40" i="4"/>
  <c r="AY40" i="4"/>
  <c r="AW40" i="4"/>
  <c r="AV40" i="4"/>
  <c r="AU40" i="4"/>
  <c r="AT40" i="4"/>
  <c r="AR40" i="4"/>
  <c r="AS40" i="4" s="1"/>
  <c r="AP40" i="4"/>
  <c r="AO40" i="4"/>
  <c r="AN40" i="4"/>
  <c r="AM40" i="4"/>
  <c r="AK40" i="4"/>
  <c r="AL40" i="4" s="1"/>
  <c r="AI40" i="4"/>
  <c r="AH40" i="4"/>
  <c r="AG40" i="4"/>
  <c r="AF40" i="4"/>
  <c r="AD40" i="4"/>
  <c r="AE40" i="4" s="1"/>
  <c r="AB40" i="4"/>
  <c r="AA40" i="4"/>
  <c r="Z40" i="4"/>
  <c r="Y40" i="4"/>
  <c r="X40" i="4"/>
  <c r="W40" i="4"/>
  <c r="U40" i="4"/>
  <c r="T40" i="4"/>
  <c r="S40" i="4"/>
  <c r="R40" i="4"/>
  <c r="P40" i="4"/>
  <c r="Q40" i="4" s="1"/>
  <c r="FZ39" i="4"/>
  <c r="FY39" i="4"/>
  <c r="FX39" i="4"/>
  <c r="FW39" i="4"/>
  <c r="FV39" i="4"/>
  <c r="FU39" i="4"/>
  <c r="FS39" i="4"/>
  <c r="FR39" i="4"/>
  <c r="FQ39" i="4"/>
  <c r="FP39" i="4"/>
  <c r="FO39" i="4"/>
  <c r="FN39" i="4"/>
  <c r="FL39" i="4"/>
  <c r="FK39" i="4"/>
  <c r="FJ39" i="4"/>
  <c r="FI39" i="4"/>
  <c r="FH39" i="4"/>
  <c r="FG39" i="4"/>
  <c r="FE39" i="4"/>
  <c r="FD39" i="4"/>
  <c r="FC39" i="4"/>
  <c r="FB39" i="4"/>
  <c r="FA39" i="4"/>
  <c r="EZ39" i="4"/>
  <c r="EX39" i="4"/>
  <c r="EW39" i="4"/>
  <c r="EV39" i="4"/>
  <c r="EU39" i="4"/>
  <c r="ET39" i="4"/>
  <c r="ES39" i="4"/>
  <c r="EQ39" i="4"/>
  <c r="EP39" i="4"/>
  <c r="EO39" i="4"/>
  <c r="EN39" i="4"/>
  <c r="EM39" i="4"/>
  <c r="EL39" i="4"/>
  <c r="EJ39" i="4"/>
  <c r="EI39" i="4"/>
  <c r="EH39" i="4"/>
  <c r="EG39" i="4"/>
  <c r="EF39" i="4"/>
  <c r="EE39" i="4"/>
  <c r="EC39" i="4"/>
  <c r="EB39" i="4"/>
  <c r="EA39" i="4"/>
  <c r="DZ39" i="4"/>
  <c r="DY39" i="4"/>
  <c r="DX39" i="4"/>
  <c r="DV39" i="4"/>
  <c r="DU39" i="4"/>
  <c r="DT39" i="4"/>
  <c r="DS39" i="4"/>
  <c r="DR39" i="4"/>
  <c r="DQ39" i="4"/>
  <c r="DO39" i="4"/>
  <c r="DN39" i="4"/>
  <c r="DM39" i="4"/>
  <c r="DL39" i="4"/>
  <c r="DK39" i="4"/>
  <c r="DJ39" i="4"/>
  <c r="DH39" i="4"/>
  <c r="DG39" i="4"/>
  <c r="DF39" i="4"/>
  <c r="DE39" i="4"/>
  <c r="DD39" i="4"/>
  <c r="DC39" i="4"/>
  <c r="DA39" i="4"/>
  <c r="CZ39" i="4"/>
  <c r="CY39" i="4"/>
  <c r="CX39" i="4"/>
  <c r="CW39" i="4"/>
  <c r="CV39" i="4"/>
  <c r="CT39" i="4"/>
  <c r="CS39" i="4"/>
  <c r="CR39" i="4"/>
  <c r="CQ39" i="4"/>
  <c r="CP39" i="4"/>
  <c r="CO39" i="4"/>
  <c r="CM39" i="4"/>
  <c r="CL39" i="4"/>
  <c r="CK39" i="4"/>
  <c r="CJ39" i="4"/>
  <c r="CI39" i="4"/>
  <c r="CH39" i="4"/>
  <c r="CF39" i="4"/>
  <c r="CE39" i="4"/>
  <c r="CD39" i="4"/>
  <c r="CC39" i="4"/>
  <c r="CB39" i="4"/>
  <c r="CA39" i="4"/>
  <c r="BY39" i="4"/>
  <c r="BX39" i="4"/>
  <c r="BW39" i="4"/>
  <c r="BV39" i="4"/>
  <c r="BU39" i="4"/>
  <c r="BT39" i="4"/>
  <c r="BR39" i="4"/>
  <c r="BQ39" i="4"/>
  <c r="BP39" i="4"/>
  <c r="BO39" i="4"/>
  <c r="BN39" i="4"/>
  <c r="BM39" i="4"/>
  <c r="BK39" i="4"/>
  <c r="BJ39" i="4"/>
  <c r="BI39" i="4"/>
  <c r="BH39" i="4"/>
  <c r="BG39" i="4"/>
  <c r="BF39" i="4"/>
  <c r="BD39" i="4"/>
  <c r="BC39" i="4"/>
  <c r="BB39" i="4"/>
  <c r="BA39" i="4"/>
  <c r="AZ39" i="4"/>
  <c r="AY39" i="4"/>
  <c r="AW39" i="4"/>
  <c r="AV39" i="4"/>
  <c r="AU39" i="4"/>
  <c r="AT39" i="4"/>
  <c r="AS39" i="4"/>
  <c r="AR39" i="4"/>
  <c r="AP39" i="4"/>
  <c r="AO39" i="4"/>
  <c r="AN39" i="4"/>
  <c r="AM39" i="4"/>
  <c r="AL39" i="4"/>
  <c r="AK39" i="4"/>
  <c r="AI39" i="4"/>
  <c r="AH39" i="4"/>
  <c r="AG39" i="4"/>
  <c r="AF39" i="4"/>
  <c r="AE39" i="4"/>
  <c r="AD39" i="4"/>
  <c r="AB39" i="4"/>
  <c r="AA39" i="4"/>
  <c r="Z39" i="4"/>
  <c r="Y39" i="4"/>
  <c r="X39" i="4"/>
  <c r="W39" i="4"/>
  <c r="FZ37" i="4"/>
  <c r="FY37" i="4"/>
  <c r="FY41" i="4" s="1"/>
  <c r="FX37" i="4"/>
  <c r="FX42" i="4" s="1"/>
  <c r="FW37" i="4"/>
  <c r="FV37" i="4"/>
  <c r="FU37" i="4"/>
  <c r="FS37" i="4"/>
  <c r="FS48" i="4" s="1"/>
  <c r="FR37" i="4"/>
  <c r="FQ37" i="4"/>
  <c r="FP37" i="4"/>
  <c r="FP41" i="4" s="1"/>
  <c r="FO37" i="4"/>
  <c r="FO42" i="4" s="1"/>
  <c r="FN37" i="4"/>
  <c r="FL37" i="4"/>
  <c r="FL42" i="4" s="1"/>
  <c r="FK37" i="4"/>
  <c r="FK45" i="4" s="1"/>
  <c r="FJ37" i="4"/>
  <c r="FJ46" i="4" s="1"/>
  <c r="FI37" i="4"/>
  <c r="FH37" i="4"/>
  <c r="FG37" i="4"/>
  <c r="FE37" i="4"/>
  <c r="FE43" i="4" s="1"/>
  <c r="FD37" i="4"/>
  <c r="FD43" i="4" s="1"/>
  <c r="FC37" i="4"/>
  <c r="FB37" i="4"/>
  <c r="FB47" i="4" s="1"/>
  <c r="FA37" i="4"/>
  <c r="FA44" i="4" s="1"/>
  <c r="EZ37" i="4"/>
  <c r="EX37" i="4"/>
  <c r="EW37" i="4"/>
  <c r="EW41" i="4" s="1"/>
  <c r="EV37" i="4"/>
  <c r="EU37" i="4"/>
  <c r="EU42" i="4" s="1"/>
  <c r="ET37" i="4"/>
  <c r="ES37" i="4"/>
  <c r="EQ37" i="4"/>
  <c r="EQ45" i="4" s="1"/>
  <c r="EP37" i="4"/>
  <c r="EO37" i="4"/>
  <c r="EO41" i="4" s="1"/>
  <c r="EN37" i="4"/>
  <c r="EM37" i="4"/>
  <c r="EM43" i="4" s="1"/>
  <c r="EL37" i="4"/>
  <c r="EJ37" i="4"/>
  <c r="EI37" i="4"/>
  <c r="EI46" i="4" s="1"/>
  <c r="EH37" i="4"/>
  <c r="EH46" i="4" s="1"/>
  <c r="EG37" i="4"/>
  <c r="EF37" i="4"/>
  <c r="EE37" i="4"/>
  <c r="EC37" i="4"/>
  <c r="EC42" i="4" s="1"/>
  <c r="EB37" i="4"/>
  <c r="EB44" i="4" s="1"/>
  <c r="EA37" i="4"/>
  <c r="DZ37" i="4"/>
  <c r="DZ42" i="4" s="1"/>
  <c r="DY37" i="4"/>
  <c r="DY48" i="4" s="1"/>
  <c r="DX37" i="4"/>
  <c r="DV37" i="4"/>
  <c r="DU37" i="4"/>
  <c r="DU42" i="4" s="1"/>
  <c r="DT37" i="4"/>
  <c r="DS37" i="4"/>
  <c r="DS44" i="4" s="1"/>
  <c r="DR37" i="4"/>
  <c r="DQ37" i="4"/>
  <c r="DO37" i="4"/>
  <c r="DO42" i="4" s="1"/>
  <c r="DN37" i="4"/>
  <c r="DM37" i="4"/>
  <c r="DL37" i="4"/>
  <c r="DK37" i="4"/>
  <c r="DK42" i="4" s="1"/>
  <c r="DJ37" i="4"/>
  <c r="DH37" i="4"/>
  <c r="DH42" i="4" s="1"/>
  <c r="DG37" i="4"/>
  <c r="DG46" i="4" s="1"/>
  <c r="DF37" i="4"/>
  <c r="DF47" i="4" s="1"/>
  <c r="DE37" i="4"/>
  <c r="DD37" i="4"/>
  <c r="DD41" i="4" s="1"/>
  <c r="DC37" i="4"/>
  <c r="DA37" i="4"/>
  <c r="DA42" i="4" s="1"/>
  <c r="CZ37" i="4"/>
  <c r="CZ42" i="4" s="1"/>
  <c r="CY37" i="4"/>
  <c r="CX37" i="4"/>
  <c r="CX48" i="4" s="1"/>
  <c r="CW37" i="4"/>
  <c r="CW43" i="4" s="1"/>
  <c r="CV37" i="4"/>
  <c r="CT37" i="4"/>
  <c r="CS37" i="4"/>
  <c r="CR37" i="4"/>
  <c r="CQ37" i="4"/>
  <c r="CP37" i="4"/>
  <c r="CO37" i="4"/>
  <c r="CM37" i="4"/>
  <c r="CL37" i="4"/>
  <c r="CK37" i="4"/>
  <c r="CJ37" i="4"/>
  <c r="CI37" i="4"/>
  <c r="CH37" i="4"/>
  <c r="CF37" i="4"/>
  <c r="CE37" i="4"/>
  <c r="CD37" i="4"/>
  <c r="CC37" i="4"/>
  <c r="CB37" i="4"/>
  <c r="CA37" i="4"/>
  <c r="BY37" i="4"/>
  <c r="BX37" i="4"/>
  <c r="BW37" i="4"/>
  <c r="BV37" i="4"/>
  <c r="BU37" i="4"/>
  <c r="BT37" i="4"/>
  <c r="BR37" i="4"/>
  <c r="BQ37" i="4"/>
  <c r="BP37" i="4"/>
  <c r="BO37" i="4"/>
  <c r="BN37" i="4"/>
  <c r="BM37" i="4"/>
  <c r="BK37" i="4"/>
  <c r="BJ37" i="4"/>
  <c r="BI37" i="4"/>
  <c r="BH37" i="4"/>
  <c r="BG37" i="4"/>
  <c r="BF37" i="4"/>
  <c r="BD37" i="4"/>
  <c r="BC37" i="4"/>
  <c r="BB37" i="4"/>
  <c r="BA37" i="4"/>
  <c r="AZ37" i="4"/>
  <c r="AY37" i="4"/>
  <c r="AW37" i="4"/>
  <c r="AV37" i="4"/>
  <c r="AU37" i="4"/>
  <c r="AT37" i="4"/>
  <c r="AS37" i="4"/>
  <c r="AR37" i="4"/>
  <c r="AP37" i="4"/>
  <c r="AO37" i="4"/>
  <c r="AN37" i="4"/>
  <c r="AM37" i="4"/>
  <c r="AL37" i="4"/>
  <c r="AK37" i="4"/>
  <c r="AI37" i="4"/>
  <c r="AH37" i="4"/>
  <c r="AG37" i="4"/>
  <c r="AF37" i="4"/>
  <c r="AE37" i="4"/>
  <c r="AD37" i="4"/>
  <c r="AB37" i="4"/>
  <c r="AA37" i="4"/>
  <c r="Z37" i="4"/>
  <c r="Y37" i="4"/>
  <c r="X37" i="4"/>
  <c r="W37" i="4"/>
  <c r="B27" i="4"/>
  <c r="B26" i="4"/>
  <c r="B25" i="4"/>
  <c r="B24" i="4"/>
  <c r="B23" i="4"/>
  <c r="C23" i="4"/>
  <c r="K23" i="4" s="1"/>
  <c r="B14" i="4"/>
  <c r="B12" i="4"/>
  <c r="B10" i="4"/>
  <c r="B8" i="4"/>
  <c r="B6" i="4"/>
  <c r="J5" i="4"/>
  <c r="I5" i="4"/>
  <c r="H5" i="4"/>
  <c r="G5" i="4"/>
  <c r="F5" i="4"/>
  <c r="E5" i="4"/>
  <c r="A2" i="4"/>
  <c r="N23" i="4" l="1"/>
  <c r="K29" i="4"/>
  <c r="D6" i="5"/>
  <c r="E6" i="5" s="1"/>
  <c r="K6" i="5" s="1"/>
  <c r="C29" i="5"/>
  <c r="F23" i="5"/>
  <c r="DT48" i="5"/>
  <c r="DT47" i="5"/>
  <c r="DT46" i="5"/>
  <c r="DT45" i="5"/>
  <c r="DT44" i="5"/>
  <c r="DT43" i="5"/>
  <c r="FO48" i="5"/>
  <c r="FO47" i="5"/>
  <c r="FO46" i="5"/>
  <c r="FO45" i="5"/>
  <c r="FO44" i="5"/>
  <c r="FO43" i="5"/>
  <c r="FO42" i="5"/>
  <c r="DL48" i="5"/>
  <c r="DL47" i="5"/>
  <c r="DL46" i="5"/>
  <c r="DL45" i="5"/>
  <c r="DL44" i="5"/>
  <c r="DL43" i="5"/>
  <c r="DU48" i="5"/>
  <c r="DU47" i="5"/>
  <c r="DU46" i="5"/>
  <c r="DU45" i="5"/>
  <c r="DU44" i="5"/>
  <c r="DU43" i="5"/>
  <c r="DU42" i="5"/>
  <c r="EN48" i="5"/>
  <c r="EN47" i="5"/>
  <c r="EN46" i="5"/>
  <c r="EN45" i="5"/>
  <c r="EN44" i="5"/>
  <c r="EN43" i="5"/>
  <c r="EN42" i="5"/>
  <c r="EW48" i="5"/>
  <c r="EW47" i="5"/>
  <c r="EW46" i="5"/>
  <c r="EW45" i="5"/>
  <c r="EW44" i="5"/>
  <c r="EW43" i="5"/>
  <c r="EW42" i="5"/>
  <c r="FP48" i="5"/>
  <c r="FP47" i="5"/>
  <c r="FP46" i="5"/>
  <c r="FP45" i="5"/>
  <c r="FP44" i="5"/>
  <c r="FP43" i="5"/>
  <c r="FP42" i="5"/>
  <c r="FY48" i="5"/>
  <c r="FY47" i="5"/>
  <c r="FY46" i="5"/>
  <c r="FY45" i="5"/>
  <c r="FY44" i="5"/>
  <c r="FY43" i="5"/>
  <c r="FY42" i="5"/>
  <c r="CZ40" i="5"/>
  <c r="DS40" i="5"/>
  <c r="EB40" i="5"/>
  <c r="EU40" i="5"/>
  <c r="FD40" i="5"/>
  <c r="FW40" i="5"/>
  <c r="DA41" i="5"/>
  <c r="DL41" i="5"/>
  <c r="DU41" i="5"/>
  <c r="EF41" i="5"/>
  <c r="FD41" i="5"/>
  <c r="FQ41" i="5"/>
  <c r="DM42" i="5"/>
  <c r="EB42" i="5"/>
  <c r="FZ42" i="5"/>
  <c r="FQ43" i="5"/>
  <c r="EO44" i="5"/>
  <c r="DM45" i="5"/>
  <c r="FZ45" i="5"/>
  <c r="EX46" i="5"/>
  <c r="DV47" i="5"/>
  <c r="CZ48" i="5"/>
  <c r="CZ47" i="5"/>
  <c r="CZ46" i="5"/>
  <c r="CZ45" i="5"/>
  <c r="CZ44" i="5"/>
  <c r="EC48" i="5"/>
  <c r="EC47" i="5"/>
  <c r="EC46" i="5"/>
  <c r="EC45" i="5"/>
  <c r="EC44" i="5"/>
  <c r="EC43" i="5"/>
  <c r="DT41" i="5"/>
  <c r="FW42" i="5"/>
  <c r="DT40" i="5"/>
  <c r="FE40" i="5"/>
  <c r="DM41" i="5"/>
  <c r="DV41" i="5"/>
  <c r="DA42" i="5"/>
  <c r="EC42" i="5"/>
  <c r="FH42" i="5"/>
  <c r="DM44" i="5"/>
  <c r="FZ44" i="5"/>
  <c r="EX45" i="5"/>
  <c r="DV46" i="5"/>
  <c r="FH48" i="5"/>
  <c r="EU48" i="5"/>
  <c r="EU47" i="5"/>
  <c r="EU46" i="5"/>
  <c r="EU45" i="5"/>
  <c r="EU44" i="5"/>
  <c r="DK48" i="5"/>
  <c r="DK47" i="5"/>
  <c r="DK46" i="5"/>
  <c r="DK45" i="5"/>
  <c r="DK44" i="5"/>
  <c r="DK43" i="5"/>
  <c r="FX48" i="5"/>
  <c r="FX47" i="5"/>
  <c r="FX46" i="5"/>
  <c r="FX45" i="5"/>
  <c r="FX44" i="5"/>
  <c r="FX43" i="5"/>
  <c r="FX42" i="5"/>
  <c r="FD42" i="5"/>
  <c r="DK40" i="5"/>
  <c r="EC40" i="5"/>
  <c r="EV40" i="5"/>
  <c r="FO40" i="5"/>
  <c r="DE48" i="5"/>
  <c r="DE47" i="5"/>
  <c r="DE46" i="5"/>
  <c r="DE45" i="5"/>
  <c r="DE44" i="5"/>
  <c r="DE43" i="5"/>
  <c r="DE42" i="5"/>
  <c r="DN48" i="5"/>
  <c r="DN47" i="5"/>
  <c r="DN46" i="5"/>
  <c r="DN45" i="5"/>
  <c r="DN44" i="5"/>
  <c r="DN43" i="5"/>
  <c r="DN42" i="5"/>
  <c r="EG48" i="5"/>
  <c r="EG47" i="5"/>
  <c r="EG46" i="5"/>
  <c r="EG45" i="5"/>
  <c r="EG44" i="5"/>
  <c r="EG43" i="5"/>
  <c r="EG42" i="5"/>
  <c r="EG41" i="5"/>
  <c r="EP48" i="5"/>
  <c r="EP47" i="5"/>
  <c r="EP46" i="5"/>
  <c r="EP45" i="5"/>
  <c r="EP44" i="5"/>
  <c r="EP43" i="5"/>
  <c r="EP42" i="5"/>
  <c r="EP41" i="5"/>
  <c r="FI48" i="5"/>
  <c r="FI47" i="5"/>
  <c r="FI46" i="5"/>
  <c r="FI45" i="5"/>
  <c r="FI44" i="5"/>
  <c r="FI43" i="5"/>
  <c r="FI42" i="5"/>
  <c r="FI41" i="5"/>
  <c r="FR48" i="5"/>
  <c r="FR47" i="5"/>
  <c r="FR46" i="5"/>
  <c r="FR45" i="5"/>
  <c r="FR44" i="5"/>
  <c r="FR43" i="5"/>
  <c r="FR42" i="5"/>
  <c r="FR41" i="5"/>
  <c r="DL40" i="5"/>
  <c r="DU40" i="5"/>
  <c r="EN40" i="5"/>
  <c r="EW40" i="5"/>
  <c r="FP40" i="5"/>
  <c r="FY40" i="5"/>
  <c r="DD41" i="5"/>
  <c r="DN41" i="5"/>
  <c r="EU41" i="5"/>
  <c r="EU42" i="5"/>
  <c r="DM43" i="5"/>
  <c r="EX43" i="5"/>
  <c r="FZ43" i="5"/>
  <c r="EX44" i="5"/>
  <c r="DV45" i="5"/>
  <c r="FH47" i="5"/>
  <c r="EF48" i="5"/>
  <c r="EB48" i="5"/>
  <c r="EB47" i="5"/>
  <c r="EB46" i="5"/>
  <c r="EB45" i="5"/>
  <c r="EB44" i="5"/>
  <c r="EM48" i="5"/>
  <c r="EM47" i="5"/>
  <c r="EM46" i="5"/>
  <c r="EM45" i="5"/>
  <c r="EM44" i="5"/>
  <c r="EM43" i="5"/>
  <c r="CZ41" i="5"/>
  <c r="CW48" i="5"/>
  <c r="CW47" i="5"/>
  <c r="CW46" i="5"/>
  <c r="CW45" i="5"/>
  <c r="CW44" i="5"/>
  <c r="DF48" i="5"/>
  <c r="DF47" i="5"/>
  <c r="DF46" i="5"/>
  <c r="DF45" i="5"/>
  <c r="DF44" i="5"/>
  <c r="DO48" i="5"/>
  <c r="DO47" i="5"/>
  <c r="DO46" i="5"/>
  <c r="DO45" i="5"/>
  <c r="DO44" i="5"/>
  <c r="DY48" i="5"/>
  <c r="DY47" i="5"/>
  <c r="DY46" i="5"/>
  <c r="DY45" i="5"/>
  <c r="DY44" i="5"/>
  <c r="EH48" i="5"/>
  <c r="EH47" i="5"/>
  <c r="EH46" i="5"/>
  <c r="EH45" i="5"/>
  <c r="EH44" i="5"/>
  <c r="EQ48" i="5"/>
  <c r="EQ47" i="5"/>
  <c r="EQ46" i="5"/>
  <c r="EQ45" i="5"/>
  <c r="EQ44" i="5"/>
  <c r="FA48" i="5"/>
  <c r="FA47" i="5"/>
  <c r="FA46" i="5"/>
  <c r="FA45" i="5"/>
  <c r="FA44" i="5"/>
  <c r="FA43" i="5"/>
  <c r="FJ48" i="5"/>
  <c r="FJ47" i="5"/>
  <c r="FJ46" i="5"/>
  <c r="FJ45" i="5"/>
  <c r="FJ44" i="5"/>
  <c r="FJ43" i="5"/>
  <c r="FS48" i="5"/>
  <c r="FS47" i="5"/>
  <c r="FS46" i="5"/>
  <c r="FS45" i="5"/>
  <c r="FS44" i="5"/>
  <c r="FS43" i="5"/>
  <c r="DD40" i="5"/>
  <c r="DM40" i="5"/>
  <c r="DV40" i="5"/>
  <c r="EF40" i="5"/>
  <c r="EO40" i="5"/>
  <c r="EX40" i="5"/>
  <c r="FH40" i="5"/>
  <c r="FQ40" i="5"/>
  <c r="FZ40" i="5"/>
  <c r="DE41" i="5"/>
  <c r="DO41" i="5"/>
  <c r="DY41" i="5"/>
  <c r="EV41" i="5"/>
  <c r="FH41" i="5"/>
  <c r="DD42" i="5"/>
  <c r="EF42" i="5"/>
  <c r="DO43" i="5"/>
  <c r="EF43" i="5"/>
  <c r="DV44" i="5"/>
  <c r="FH46" i="5"/>
  <c r="EF47" i="5"/>
  <c r="DD48" i="5"/>
  <c r="FQ48" i="5"/>
  <c r="DS48" i="5"/>
  <c r="DS47" i="5"/>
  <c r="DS46" i="5"/>
  <c r="DS45" i="5"/>
  <c r="DS44" i="5"/>
  <c r="FW48" i="5"/>
  <c r="FW47" i="5"/>
  <c r="FW46" i="5"/>
  <c r="FW45" i="5"/>
  <c r="FW44" i="5"/>
  <c r="FW43" i="5"/>
  <c r="DS41" i="5"/>
  <c r="DA48" i="5"/>
  <c r="DA47" i="5"/>
  <c r="DA46" i="5"/>
  <c r="DA45" i="5"/>
  <c r="DA44" i="5"/>
  <c r="DA43" i="5"/>
  <c r="EV48" i="5"/>
  <c r="EV47" i="5"/>
  <c r="EV46" i="5"/>
  <c r="EV45" i="5"/>
  <c r="EV44" i="5"/>
  <c r="EV43" i="5"/>
  <c r="CX48" i="5"/>
  <c r="CX47" i="5"/>
  <c r="CX46" i="5"/>
  <c r="CX45" i="5"/>
  <c r="CX44" i="5"/>
  <c r="CX43" i="5"/>
  <c r="CX42" i="5"/>
  <c r="CX41" i="5"/>
  <c r="DG48" i="5"/>
  <c r="DG47" i="5"/>
  <c r="DG46" i="5"/>
  <c r="DG45" i="5"/>
  <c r="DG44" i="5"/>
  <c r="DG43" i="5"/>
  <c r="DG42" i="5"/>
  <c r="DG41" i="5"/>
  <c r="DZ48" i="5"/>
  <c r="DZ47" i="5"/>
  <c r="DZ46" i="5"/>
  <c r="DZ45" i="5"/>
  <c r="DZ44" i="5"/>
  <c r="DZ43" i="5"/>
  <c r="DZ42" i="5"/>
  <c r="DZ41" i="5"/>
  <c r="EI48" i="5"/>
  <c r="EI47" i="5"/>
  <c r="EI46" i="5"/>
  <c r="EI45" i="5"/>
  <c r="EI44" i="5"/>
  <c r="EI43" i="5"/>
  <c r="EI42" i="5"/>
  <c r="EI41" i="5"/>
  <c r="FB48" i="5"/>
  <c r="FB47" i="5"/>
  <c r="FB46" i="5"/>
  <c r="FB45" i="5"/>
  <c r="FB44" i="5"/>
  <c r="FB43" i="5"/>
  <c r="FB42" i="5"/>
  <c r="FB41" i="5"/>
  <c r="FK48" i="5"/>
  <c r="FK47" i="5"/>
  <c r="FK46" i="5"/>
  <c r="FK45" i="5"/>
  <c r="FK44" i="5"/>
  <c r="FK43" i="5"/>
  <c r="FK42" i="5"/>
  <c r="FK41" i="5"/>
  <c r="EM41" i="5"/>
  <c r="FX41" i="5"/>
  <c r="DT42" i="5"/>
  <c r="EX42" i="5"/>
  <c r="FQ42" i="5"/>
  <c r="FH45" i="5"/>
  <c r="EF46" i="5"/>
  <c r="DD47" i="5"/>
  <c r="FQ47" i="5"/>
  <c r="EO48" i="5"/>
  <c r="FD48" i="5"/>
  <c r="FD47" i="5"/>
  <c r="FD46" i="5"/>
  <c r="FD45" i="5"/>
  <c r="FD44" i="5"/>
  <c r="FE48" i="5"/>
  <c r="FE47" i="5"/>
  <c r="FE46" i="5"/>
  <c r="FE45" i="5"/>
  <c r="FE44" i="5"/>
  <c r="FE43" i="5"/>
  <c r="FE42" i="5"/>
  <c r="CY48" i="5"/>
  <c r="CY47" i="5"/>
  <c r="CY46" i="5"/>
  <c r="CY45" i="5"/>
  <c r="CY44" i="5"/>
  <c r="CY43" i="5"/>
  <c r="CY42" i="5"/>
  <c r="DH48" i="5"/>
  <c r="DH47" i="5"/>
  <c r="DH46" i="5"/>
  <c r="DH45" i="5"/>
  <c r="DH44" i="5"/>
  <c r="DH43" i="5"/>
  <c r="DH42" i="5"/>
  <c r="DR48" i="5"/>
  <c r="DR47" i="5"/>
  <c r="DR46" i="5"/>
  <c r="DR45" i="5"/>
  <c r="DR44" i="5"/>
  <c r="DR43" i="5"/>
  <c r="DR42" i="5"/>
  <c r="EA48" i="5"/>
  <c r="EA47" i="5"/>
  <c r="EA46" i="5"/>
  <c r="EA45" i="5"/>
  <c r="EA44" i="5"/>
  <c r="EA43" i="5"/>
  <c r="EA42" i="5"/>
  <c r="EJ48" i="5"/>
  <c r="EJ47" i="5"/>
  <c r="EJ46" i="5"/>
  <c r="EJ45" i="5"/>
  <c r="EJ44" i="5"/>
  <c r="EJ43" i="5"/>
  <c r="EJ42" i="5"/>
  <c r="ET48" i="5"/>
  <c r="ET47" i="5"/>
  <c r="ET46" i="5"/>
  <c r="ET45" i="5"/>
  <c r="ET44" i="5"/>
  <c r="ET43" i="5"/>
  <c r="ET42" i="5"/>
  <c r="FC48" i="5"/>
  <c r="FC47" i="5"/>
  <c r="FC46" i="5"/>
  <c r="FC45" i="5"/>
  <c r="FC44" i="5"/>
  <c r="FC43" i="5"/>
  <c r="FC42" i="5"/>
  <c r="FC41" i="5"/>
  <c r="FL48" i="5"/>
  <c r="FL47" i="5"/>
  <c r="FL46" i="5"/>
  <c r="FL45" i="5"/>
  <c r="FL44" i="5"/>
  <c r="FL43" i="5"/>
  <c r="FL42" i="5"/>
  <c r="FL41" i="5"/>
  <c r="FV48" i="5"/>
  <c r="FV47" i="5"/>
  <c r="FV46" i="5"/>
  <c r="FV45" i="5"/>
  <c r="FV44" i="5"/>
  <c r="FV43" i="5"/>
  <c r="FV42" i="5"/>
  <c r="FV41" i="5"/>
  <c r="DH41" i="5"/>
  <c r="DR41" i="5"/>
  <c r="EB41" i="5"/>
  <c r="CZ43" i="5"/>
  <c r="DS43" i="5"/>
  <c r="H22" i="3"/>
  <c r="C14" i="4"/>
  <c r="G14" i="4" s="1"/>
  <c r="D6" i="4"/>
  <c r="E6" i="4" s="1"/>
  <c r="C29" i="4"/>
  <c r="F23" i="4"/>
  <c r="DL48" i="4"/>
  <c r="DL47" i="4"/>
  <c r="DL46" i="4"/>
  <c r="DL45" i="4"/>
  <c r="DL44" i="4"/>
  <c r="DL43" i="4"/>
  <c r="EN48" i="4"/>
  <c r="EN47" i="4"/>
  <c r="EN46" i="4"/>
  <c r="EN45" i="4"/>
  <c r="EN44" i="4"/>
  <c r="EN43" i="4"/>
  <c r="EN42" i="4"/>
  <c r="DM48" i="4"/>
  <c r="DM47" i="4"/>
  <c r="DM46" i="4"/>
  <c r="DM45" i="4"/>
  <c r="DM44" i="4"/>
  <c r="DM43" i="4"/>
  <c r="DM42" i="4"/>
  <c r="FH48" i="4"/>
  <c r="FH47" i="4"/>
  <c r="FH46" i="4"/>
  <c r="FH45" i="4"/>
  <c r="FH44" i="4"/>
  <c r="FH43" i="4"/>
  <c r="FH42" i="4"/>
  <c r="DY45" i="4"/>
  <c r="EQ46" i="4"/>
  <c r="FJ47" i="4"/>
  <c r="DF48" i="4"/>
  <c r="DE48" i="4"/>
  <c r="DE47" i="4"/>
  <c r="DE46" i="4"/>
  <c r="DE45" i="4"/>
  <c r="DE44" i="4"/>
  <c r="DE43" i="4"/>
  <c r="DN48" i="4"/>
  <c r="DN47" i="4"/>
  <c r="DN46" i="4"/>
  <c r="DN45" i="4"/>
  <c r="DN44" i="4"/>
  <c r="DN43" i="4"/>
  <c r="EG48" i="4"/>
  <c r="EG47" i="4"/>
  <c r="EG46" i="4"/>
  <c r="EG45" i="4"/>
  <c r="EG44" i="4"/>
  <c r="EG43" i="4"/>
  <c r="EP48" i="4"/>
  <c r="EP47" i="4"/>
  <c r="EP46" i="4"/>
  <c r="EP45" i="4"/>
  <c r="EP44" i="4"/>
  <c r="EP43" i="4"/>
  <c r="FI48" i="4"/>
  <c r="FI47" i="4"/>
  <c r="FI46" i="4"/>
  <c r="FI45" i="4"/>
  <c r="FI44" i="4"/>
  <c r="FI43" i="4"/>
  <c r="FR48" i="4"/>
  <c r="FR47" i="4"/>
  <c r="FR46" i="4"/>
  <c r="FR45" i="4"/>
  <c r="FR44" i="4"/>
  <c r="FR43" i="4"/>
  <c r="DL40" i="4"/>
  <c r="DU40" i="4"/>
  <c r="EN40" i="4"/>
  <c r="EW40" i="4"/>
  <c r="FP40" i="4"/>
  <c r="FY40" i="4"/>
  <c r="DL41" i="4"/>
  <c r="DU41" i="4"/>
  <c r="EN41" i="4"/>
  <c r="CX42" i="4"/>
  <c r="DS42" i="4"/>
  <c r="EP42" i="4"/>
  <c r="FB42" i="4"/>
  <c r="DA43" i="4"/>
  <c r="J17" i="4" s="1"/>
  <c r="DS43" i="4"/>
  <c r="EH43" i="4"/>
  <c r="CX44" i="4"/>
  <c r="DZ45" i="4"/>
  <c r="FA45" i="4"/>
  <c r="CW46" i="4"/>
  <c r="FS46" i="4"/>
  <c r="DO47" i="4"/>
  <c r="FK47" i="4"/>
  <c r="DG48" i="4"/>
  <c r="EH48" i="4"/>
  <c r="DV48" i="4"/>
  <c r="DV47" i="4"/>
  <c r="DV46" i="4"/>
  <c r="DV45" i="4"/>
  <c r="DV44" i="4"/>
  <c r="DV43" i="4"/>
  <c r="DV42" i="4"/>
  <c r="FZ48" i="4"/>
  <c r="FZ47" i="4"/>
  <c r="FZ46" i="4"/>
  <c r="FZ45" i="4"/>
  <c r="FZ44" i="4"/>
  <c r="FZ43" i="4"/>
  <c r="FZ42" i="4"/>
  <c r="FZ41" i="4"/>
  <c r="DV40" i="4"/>
  <c r="FH40" i="4"/>
  <c r="FZ40" i="4"/>
  <c r="DV41" i="4"/>
  <c r="FH41" i="4"/>
  <c r="FJ44" i="4"/>
  <c r="EQ47" i="4"/>
  <c r="FJ48" i="4"/>
  <c r="DE40" i="4"/>
  <c r="DN40" i="4"/>
  <c r="EG40" i="4"/>
  <c r="EP40" i="4"/>
  <c r="FI40" i="4"/>
  <c r="FR40" i="4"/>
  <c r="DE41" i="4"/>
  <c r="DN41" i="4"/>
  <c r="EG41" i="4"/>
  <c r="EP41" i="4"/>
  <c r="FI41" i="4"/>
  <c r="FR41" i="4"/>
  <c r="EG42" i="4"/>
  <c r="FD42" i="4"/>
  <c r="DF43" i="4"/>
  <c r="FB43" i="4"/>
  <c r="FS43" i="4"/>
  <c r="DY44" i="4"/>
  <c r="FK44" i="4"/>
  <c r="DG45" i="4"/>
  <c r="EH45" i="4"/>
  <c r="DZ46" i="4"/>
  <c r="FA46" i="4"/>
  <c r="CW47" i="4"/>
  <c r="FS47" i="4"/>
  <c r="DO48" i="4"/>
  <c r="FK48" i="4"/>
  <c r="FY48" i="4"/>
  <c r="FY47" i="4"/>
  <c r="FY46" i="4"/>
  <c r="FY45" i="4"/>
  <c r="FY44" i="4"/>
  <c r="FY43" i="4"/>
  <c r="FY42" i="4"/>
  <c r="EF48" i="4"/>
  <c r="EF47" i="4"/>
  <c r="EF46" i="4"/>
  <c r="EF45" i="4"/>
  <c r="EF44" i="4"/>
  <c r="EF43" i="4"/>
  <c r="EF42" i="4"/>
  <c r="FQ48" i="4"/>
  <c r="FQ47" i="4"/>
  <c r="FQ46" i="4"/>
  <c r="FQ45" i="4"/>
  <c r="FQ44" i="4"/>
  <c r="FQ43" i="4"/>
  <c r="FQ42" i="4"/>
  <c r="EF40" i="4"/>
  <c r="FQ41" i="4"/>
  <c r="EQ44" i="4"/>
  <c r="DY46" i="4"/>
  <c r="CY48" i="4"/>
  <c r="CY47" i="4"/>
  <c r="CY46" i="4"/>
  <c r="CY45" i="4"/>
  <c r="CY44" i="4"/>
  <c r="CY43" i="4"/>
  <c r="DH48" i="4"/>
  <c r="DH47" i="4"/>
  <c r="DH46" i="4"/>
  <c r="DH45" i="4"/>
  <c r="DH44" i="4"/>
  <c r="DH43" i="4"/>
  <c r="DR48" i="4"/>
  <c r="DR47" i="4"/>
  <c r="DR46" i="4"/>
  <c r="DR45" i="4"/>
  <c r="DR44" i="4"/>
  <c r="DR43" i="4"/>
  <c r="EA48" i="4"/>
  <c r="EA47" i="4"/>
  <c r="EA46" i="4"/>
  <c r="EA45" i="4"/>
  <c r="EA44" i="4"/>
  <c r="EA43" i="4"/>
  <c r="EJ48" i="4"/>
  <c r="EJ47" i="4"/>
  <c r="EJ46" i="4"/>
  <c r="EJ45" i="4"/>
  <c r="EJ44" i="4"/>
  <c r="EJ43" i="4"/>
  <c r="ET48" i="4"/>
  <c r="ET47" i="4"/>
  <c r="ET46" i="4"/>
  <c r="ET45" i="4"/>
  <c r="ET44" i="4"/>
  <c r="ET43" i="4"/>
  <c r="FC48" i="4"/>
  <c r="FC47" i="4"/>
  <c r="FC46" i="4"/>
  <c r="FC45" i="4"/>
  <c r="FC44" i="4"/>
  <c r="FC43" i="4"/>
  <c r="FL48" i="4"/>
  <c r="FL47" i="4"/>
  <c r="FL46" i="4"/>
  <c r="FL45" i="4"/>
  <c r="FL44" i="4"/>
  <c r="FL43" i="4"/>
  <c r="FV48" i="4"/>
  <c r="FV47" i="4"/>
  <c r="FV46" i="4"/>
  <c r="FV45" i="4"/>
  <c r="FV44" i="4"/>
  <c r="FV43" i="4"/>
  <c r="CW40" i="4"/>
  <c r="DF40" i="4"/>
  <c r="DO40" i="4"/>
  <c r="DY40" i="4"/>
  <c r="EH40" i="4"/>
  <c r="EQ40" i="4"/>
  <c r="FA40" i="4"/>
  <c r="FJ40" i="4"/>
  <c r="FS40" i="4"/>
  <c r="CW41" i="4"/>
  <c r="DF41" i="4"/>
  <c r="DO41" i="4"/>
  <c r="DY41" i="4"/>
  <c r="EH41" i="4"/>
  <c r="EQ41" i="4"/>
  <c r="FA41" i="4"/>
  <c r="FJ41" i="4"/>
  <c r="FS41" i="4"/>
  <c r="DL42" i="4"/>
  <c r="EH42" i="4"/>
  <c r="ET42" i="4"/>
  <c r="FE42" i="4"/>
  <c r="FR42" i="4"/>
  <c r="DG43" i="4"/>
  <c r="DY43" i="4"/>
  <c r="DF44" i="4"/>
  <c r="DZ44" i="4"/>
  <c r="EU44" i="4"/>
  <c r="EI45" i="4"/>
  <c r="FJ45" i="4"/>
  <c r="DF46" i="4"/>
  <c r="FB46" i="4"/>
  <c r="CX47" i="4"/>
  <c r="DY47" i="4"/>
  <c r="EQ48" i="4"/>
  <c r="DU48" i="4"/>
  <c r="DU47" i="4"/>
  <c r="DU46" i="4"/>
  <c r="DU45" i="4"/>
  <c r="DU44" i="4"/>
  <c r="DU43" i="4"/>
  <c r="FP48" i="4"/>
  <c r="FP47" i="4"/>
  <c r="FP46" i="4"/>
  <c r="FP45" i="4"/>
  <c r="FP44" i="4"/>
  <c r="FP43" i="4"/>
  <c r="FP42" i="4"/>
  <c r="DD48" i="4"/>
  <c r="DD47" i="4"/>
  <c r="DD46" i="4"/>
  <c r="DD45" i="4"/>
  <c r="DD44" i="4"/>
  <c r="DD43" i="4"/>
  <c r="DD42" i="4"/>
  <c r="EX48" i="4"/>
  <c r="EX47" i="4"/>
  <c r="EX46" i="4"/>
  <c r="EX45" i="4"/>
  <c r="EX44" i="4"/>
  <c r="EX43" i="4"/>
  <c r="EX42" i="4"/>
  <c r="DM40" i="4"/>
  <c r="EX40" i="4"/>
  <c r="FQ40" i="4"/>
  <c r="EF41" i="4"/>
  <c r="CZ48" i="4"/>
  <c r="CZ47" i="4"/>
  <c r="CZ46" i="4"/>
  <c r="CZ45" i="4"/>
  <c r="DS48" i="4"/>
  <c r="DS47" i="4"/>
  <c r="DS46" i="4"/>
  <c r="DS45" i="4"/>
  <c r="FD48" i="4"/>
  <c r="FD47" i="4"/>
  <c r="FD46" i="4"/>
  <c r="FD45" i="4"/>
  <c r="FW48" i="4"/>
  <c r="FW47" i="4"/>
  <c r="FW46" i="4"/>
  <c r="FW45" i="4"/>
  <c r="FW44" i="4"/>
  <c r="CX40" i="4"/>
  <c r="DG40" i="4"/>
  <c r="DZ40" i="4"/>
  <c r="EI40" i="4"/>
  <c r="FB40" i="4"/>
  <c r="FK40" i="4"/>
  <c r="CX41" i="4"/>
  <c r="DG41" i="4"/>
  <c r="DZ41" i="4"/>
  <c r="EI41" i="4"/>
  <c r="FB41" i="4"/>
  <c r="FK41" i="4"/>
  <c r="DN42" i="4"/>
  <c r="DY42" i="4"/>
  <c r="EI42" i="4"/>
  <c r="FS42" i="4"/>
  <c r="DZ43" i="4"/>
  <c r="EQ43" i="4"/>
  <c r="FW43" i="4"/>
  <c r="DG44" i="4"/>
  <c r="FS44" i="4"/>
  <c r="DO45" i="4"/>
  <c r="DZ47" i="4"/>
  <c r="FA47" i="4"/>
  <c r="CW48" i="4"/>
  <c r="EW48" i="4"/>
  <c r="EW47" i="4"/>
  <c r="EW46" i="4"/>
  <c r="EW45" i="4"/>
  <c r="EW44" i="4"/>
  <c r="EW43" i="4"/>
  <c r="EW42" i="4"/>
  <c r="EO48" i="4"/>
  <c r="EO47" i="4"/>
  <c r="EO46" i="4"/>
  <c r="EO45" i="4"/>
  <c r="EO44" i="4"/>
  <c r="EO43" i="4"/>
  <c r="EO42" i="4"/>
  <c r="DD40" i="4"/>
  <c r="EO40" i="4"/>
  <c r="DM41" i="4"/>
  <c r="EX41" i="4"/>
  <c r="EQ42" i="4"/>
  <c r="FA43" i="4"/>
  <c r="DF45" i="4"/>
  <c r="EB48" i="4"/>
  <c r="EB47" i="4"/>
  <c r="EB46" i="4"/>
  <c r="EB45" i="4"/>
  <c r="EU48" i="4"/>
  <c r="EU47" i="4"/>
  <c r="EU46" i="4"/>
  <c r="EU45" i="4"/>
  <c r="DA48" i="4"/>
  <c r="DA47" i="4"/>
  <c r="DA46" i="4"/>
  <c r="DA45" i="4"/>
  <c r="DA44" i="4"/>
  <c r="DK48" i="4"/>
  <c r="DK47" i="4"/>
  <c r="DK46" i="4"/>
  <c r="DK45" i="4"/>
  <c r="DK44" i="4"/>
  <c r="DT48" i="4"/>
  <c r="DT47" i="4"/>
  <c r="DT46" i="4"/>
  <c r="DT45" i="4"/>
  <c r="DT44" i="4"/>
  <c r="EC48" i="4"/>
  <c r="EC47" i="4"/>
  <c r="EC46" i="4"/>
  <c r="EC45" i="4"/>
  <c r="EC44" i="4"/>
  <c r="EM48" i="4"/>
  <c r="EM47" i="4"/>
  <c r="EM46" i="4"/>
  <c r="EM45" i="4"/>
  <c r="EM44" i="4"/>
  <c r="EV48" i="4"/>
  <c r="EV47" i="4"/>
  <c r="EV46" i="4"/>
  <c r="EV45" i="4"/>
  <c r="EV44" i="4"/>
  <c r="FE48" i="4"/>
  <c r="FE47" i="4"/>
  <c r="FE46" i="4"/>
  <c r="FE45" i="4"/>
  <c r="FE44" i="4"/>
  <c r="FO48" i="4"/>
  <c r="FO47" i="4"/>
  <c r="FO46" i="4"/>
  <c r="FO45" i="4"/>
  <c r="FO44" i="4"/>
  <c r="FX48" i="4"/>
  <c r="FX47" i="4"/>
  <c r="FX46" i="4"/>
  <c r="FX45" i="4"/>
  <c r="FX44" i="4"/>
  <c r="CY40" i="4"/>
  <c r="DH40" i="4"/>
  <c r="DR40" i="4"/>
  <c r="EA40" i="4"/>
  <c r="EJ40" i="4"/>
  <c r="ET40" i="4"/>
  <c r="FC40" i="4"/>
  <c r="FL40" i="4"/>
  <c r="FV40" i="4"/>
  <c r="CY41" i="4"/>
  <c r="DH41" i="4"/>
  <c r="DR41" i="4"/>
  <c r="EA41" i="4"/>
  <c r="EJ41" i="4"/>
  <c r="ET41" i="4"/>
  <c r="FC41" i="4"/>
  <c r="FL41" i="4"/>
  <c r="FV41" i="4"/>
  <c r="DE42" i="4"/>
  <c r="EJ42" i="4"/>
  <c r="EV42" i="4"/>
  <c r="FI42" i="4"/>
  <c r="DK43" i="4"/>
  <c r="EB43" i="4"/>
  <c r="FX43" i="4"/>
  <c r="D8" i="5" l="1"/>
  <c r="D10" i="5"/>
  <c r="C12" i="4"/>
  <c r="C10" i="4" s="1"/>
  <c r="E14" i="4"/>
  <c r="F14" i="4"/>
  <c r="H14" i="4"/>
  <c r="D14" i="4"/>
  <c r="K6" i="4"/>
  <c r="D8" i="4"/>
  <c r="D12" i="4"/>
  <c r="D10" i="4"/>
  <c r="J17" i="5" l="1"/>
  <c r="D17" i="5"/>
  <c r="C10" i="5"/>
  <c r="E12" i="4"/>
  <c r="F12" i="4"/>
  <c r="G12" i="4"/>
  <c r="I14" i="4"/>
  <c r="I17" i="4" s="1"/>
  <c r="D27" i="4" s="1"/>
  <c r="D17" i="4"/>
  <c r="F10" i="4"/>
  <c r="E10" i="4"/>
  <c r="C8" i="4"/>
  <c r="E8" i="4" s="1"/>
  <c r="F27" i="4" l="1"/>
  <c r="L27" i="4"/>
  <c r="N27" i="4" s="1"/>
  <c r="I17" i="5"/>
  <c r="F10" i="5"/>
  <c r="E10" i="5"/>
  <c r="C8" i="5"/>
  <c r="H17" i="5"/>
  <c r="K14" i="4"/>
  <c r="H12" i="4"/>
  <c r="H17" i="4" s="1"/>
  <c r="D26" i="4" s="1"/>
  <c r="E17" i="4"/>
  <c r="D23" i="4" s="1"/>
  <c r="L23" i="4" s="1"/>
  <c r="F8" i="4"/>
  <c r="F17" i="4" s="1"/>
  <c r="D24" i="4" s="1"/>
  <c r="C6" i="4"/>
  <c r="G10" i="4"/>
  <c r="G17" i="4" s="1"/>
  <c r="D25" i="4" s="1"/>
  <c r="F25" i="4" l="1"/>
  <c r="L25" i="4"/>
  <c r="N25" i="4" s="1"/>
  <c r="F24" i="4"/>
  <c r="L24" i="4"/>
  <c r="N24" i="4" s="1"/>
  <c r="F26" i="4"/>
  <c r="F29" i="4" s="1"/>
  <c r="F27" i="1" s="1"/>
  <c r="L26" i="4"/>
  <c r="N26" i="4" s="1"/>
  <c r="E8" i="5"/>
  <c r="C6" i="5"/>
  <c r="G10" i="5"/>
  <c r="G17" i="5" s="1"/>
  <c r="D25" i="5" s="1"/>
  <c r="F25" i="5" s="1"/>
  <c r="K12" i="4"/>
  <c r="D29" i="4"/>
  <c r="F15" i="1" s="1"/>
  <c r="K10" i="4"/>
  <c r="K8" i="4"/>
  <c r="L29" i="4" l="1"/>
  <c r="N29" i="4"/>
  <c r="D27" i="1" s="1"/>
  <c r="K10" i="5"/>
  <c r="E17" i="5"/>
  <c r="D23" i="5" s="1"/>
  <c r="F8" i="5"/>
  <c r="F17" i="5" s="1"/>
  <c r="D24" i="5" s="1"/>
  <c r="F24" i="5" s="1"/>
  <c r="F29" i="5" s="1"/>
  <c r="K17" i="4"/>
  <c r="D29" i="5" l="1"/>
  <c r="K8" i="5"/>
  <c r="K17" i="5" s="1"/>
  <c r="C16" i="1" l="1"/>
  <c r="E22" i="3" l="1"/>
  <c r="D21" i="3"/>
  <c r="C22" i="3"/>
  <c r="D22" i="3" l="1"/>
  <c r="C15" i="1"/>
  <c r="F21" i="1"/>
  <c r="C28" i="1" l="1"/>
  <c r="C17" i="1"/>
  <c r="C29" i="1" s="1"/>
  <c r="C27" i="1"/>
  <c r="F28" i="1"/>
  <c r="D28" i="1"/>
  <c r="F63" i="1"/>
  <c r="D63" i="1"/>
  <c r="E42" i="1"/>
  <c r="H34" i="1" l="1"/>
  <c r="C42" i="1" s="1"/>
  <c r="H42" i="1" s="1"/>
  <c r="H43" i="1" s="1"/>
  <c r="G13" i="2" s="1"/>
  <c r="G17" i="2" l="1"/>
  <c r="I17" i="2" s="1"/>
  <c r="J17" i="2" s="1"/>
  <c r="G14" i="2"/>
  <c r="I14" i="2" s="1"/>
  <c r="J14" i="2" s="1"/>
  <c r="G8" i="2"/>
  <c r="G9" i="2"/>
  <c r="I9" i="2" s="1"/>
  <c r="J9" i="2" s="1"/>
  <c r="I8" i="2" l="1"/>
  <c r="J8" i="2" s="1"/>
  <c r="P9" i="2"/>
  <c r="Q9" i="2" s="1"/>
  <c r="R9" i="2" s="1"/>
  <c r="I13" i="2"/>
  <c r="J13" i="2" s="1"/>
</calcChain>
</file>

<file path=xl/sharedStrings.xml><?xml version="1.0" encoding="utf-8"?>
<sst xmlns="http://schemas.openxmlformats.org/spreadsheetml/2006/main" count="726" uniqueCount="125">
  <si>
    <t>NEW RATE</t>
  </si>
  <si>
    <t>OLD RATE</t>
  </si>
  <si>
    <t>SUPPLIER</t>
  </si>
  <si>
    <t>(per 1,000)</t>
  </si>
  <si>
    <t xml:space="preserve">TWELVE MONTH TEST PERIOD: </t>
  </si>
  <si>
    <t>GALLONS PURCHASED</t>
  </si>
  <si>
    <t>DURING TEST PERIOD</t>
  </si>
  <si>
    <t xml:space="preserve"> </t>
  </si>
  <si>
    <t>TOTAL</t>
  </si>
  <si>
    <t>COST AT</t>
  </si>
  <si>
    <t>WATER COST</t>
  </si>
  <si>
    <t>-</t>
  </si>
  <si>
    <t>=</t>
  </si>
  <si>
    <t>TOTAL GALLONS SOLD FOR THE TEST PERIOD     :</t>
  </si>
  <si>
    <t>Increased Water Cost  /( total gallons sold / 1,000)  =  Purchased Water Adjustment Factor</t>
  </si>
  <si>
    <t>/</t>
  </si>
  <si>
    <t>/1000</t>
  </si>
  <si>
    <t>ROUNDED</t>
  </si>
  <si>
    <t>INCREASED</t>
  </si>
  <si>
    <t>* 12 month period ending within 90 days of filing</t>
  </si>
  <si>
    <t>CURRENT AND PROPOSED RATES</t>
  </si>
  <si>
    <t>Percentage</t>
  </si>
  <si>
    <t>Current</t>
  </si>
  <si>
    <t>Proposed</t>
  </si>
  <si>
    <t>Difference</t>
  </si>
  <si>
    <t>Increase</t>
  </si>
  <si>
    <t>First</t>
  </si>
  <si>
    <t>gallons</t>
  </si>
  <si>
    <t>per month</t>
  </si>
  <si>
    <t>Next</t>
  </si>
  <si>
    <t>per gallon</t>
  </si>
  <si>
    <t>Over</t>
  </si>
  <si>
    <t>Average Gallons</t>
  </si>
  <si>
    <t>Existing</t>
  </si>
  <si>
    <t xml:space="preserve">Proposed </t>
  </si>
  <si>
    <t>$</t>
  </si>
  <si>
    <t>per Month</t>
  </si>
  <si>
    <t>Bill</t>
  </si>
  <si>
    <t>Change</t>
  </si>
  <si>
    <t>Oct</t>
  </si>
  <si>
    <t>Nov</t>
  </si>
  <si>
    <t>Dec</t>
  </si>
  <si>
    <t>Jan</t>
  </si>
  <si>
    <t>Feb</t>
  </si>
  <si>
    <t>Mar</t>
  </si>
  <si>
    <t>Harlan</t>
  </si>
  <si>
    <t>USAGE</t>
  </si>
  <si>
    <t>BILLS</t>
  </si>
  <si>
    <t>GALLONS</t>
  </si>
  <si>
    <t>RATE</t>
  </si>
  <si>
    <t>Eff. 1/1/24</t>
  </si>
  <si>
    <t>Eff. 1/1/25</t>
  </si>
  <si>
    <t>FIRST</t>
  </si>
  <si>
    <t>NEXT</t>
  </si>
  <si>
    <t>OVER</t>
  </si>
  <si>
    <t>First: Begin billing analysis by filling in both yellow areas at E23-E28 and P38-U38.</t>
  </si>
  <si>
    <t>Next:  To indicate last rate step, you MUST put "All over"in the cell above the word "Next" in one of the columns between P36 and U36.</t>
  </si>
  <si>
    <t>Next:  Enter the usage data starting at B40.</t>
  </si>
  <si>
    <t>Finally:  For the 24 tables starting at P35 and going to FZ, formulas MUST BE COPIED to the same last row as the usage data.</t>
  </si>
  <si>
    <t>JAN</t>
  </si>
  <si>
    <t>ALLOCATION OF USAGE TO EACH STEP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</si>
  <si>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</si>
  <si>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</si>
  <si>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</si>
  <si>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</si>
  <si>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</si>
  <si>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</si>
  <si>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</si>
  <si>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</si>
  <si>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</si>
  <si>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</si>
  <si>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</si>
  <si>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STEP IN WHICH USAGE FALLS</t>
  </si>
  <si>
    <t>Customer Name/No.</t>
  </si>
  <si>
    <t>Account</t>
  </si>
  <si>
    <t>Coxton</t>
  </si>
  <si>
    <t>Dayhoit</t>
  </si>
  <si>
    <t>Rosspoint</t>
  </si>
  <si>
    <t>Suky</t>
  </si>
  <si>
    <t>City of Evarts</t>
  </si>
  <si>
    <t>Apr</t>
  </si>
  <si>
    <t>May</t>
  </si>
  <si>
    <t>Jun</t>
  </si>
  <si>
    <t>Jul</t>
  </si>
  <si>
    <t>Aug</t>
  </si>
  <si>
    <t>Sep</t>
  </si>
  <si>
    <t>At $3.61/1000</t>
  </si>
  <si>
    <t>At $4.70/1000</t>
  </si>
  <si>
    <t>City of Pineville</t>
  </si>
  <si>
    <t>Total purchases</t>
  </si>
  <si>
    <t xml:space="preserve">Kenvir </t>
  </si>
  <si>
    <t>Ages</t>
  </si>
  <si>
    <t>Louellan</t>
  </si>
  <si>
    <t>Eff. 2/8/26</t>
  </si>
  <si>
    <t>Eff. 9/19/13</t>
  </si>
  <si>
    <t>Division 1</t>
  </si>
  <si>
    <t>Division 2</t>
  </si>
  <si>
    <t>BLACK MOUNTAIN UTILITY DISTRICT</t>
  </si>
  <si>
    <t>Wholesale &amp; Leak Adjustment Rate</t>
  </si>
  <si>
    <t>*See Harlan Tab</t>
  </si>
  <si>
    <t>Multiple steps</t>
  </si>
  <si>
    <t>*See Pineville Tab</t>
  </si>
  <si>
    <t>1/1/25 - 12/31/25</t>
  </si>
  <si>
    <t>Evarts  Eff.12/16/24</t>
  </si>
  <si>
    <t>Pineville Eff. 1/1/25</t>
  </si>
  <si>
    <t>Purchases</t>
  </si>
  <si>
    <t>Sales</t>
  </si>
  <si>
    <t>2024 Annual</t>
  </si>
  <si>
    <t>Report</t>
  </si>
  <si>
    <t xml:space="preserve">Customer using </t>
  </si>
  <si>
    <t>15% proposed increase</t>
  </si>
  <si>
    <t>Purchase</t>
  </si>
  <si>
    <t>Water expense</t>
  </si>
  <si>
    <t>Gallons</t>
  </si>
  <si>
    <t>Harlan Municipal Gallons</t>
  </si>
  <si>
    <t>Expense</t>
  </si>
  <si>
    <t>Water use(estimate)</t>
  </si>
  <si>
    <t>Water loss %(estimate)</t>
  </si>
  <si>
    <t>Water Loss</t>
  </si>
  <si>
    <t>Estimate</t>
  </si>
  <si>
    <t>Harlan Municipal 2025 Bills</t>
  </si>
  <si>
    <t>2025 Bills</t>
  </si>
  <si>
    <t>PURCHASES BY RATE INCREMENT</t>
  </si>
  <si>
    <t>CITY OF PINVILLE</t>
  </si>
  <si>
    <t>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</si>
</sst>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\(&quot;$&quot;#,##0.0000\)"/>
    <numFmt numFmtId="165" formatCode="_(* #,##0_);_(* \(#,##0\);_(* &quot;-&quot;??_);_(@_)"/>
    <numFmt numFmtId="166" formatCode="0.0000"/>
    <numFmt numFmtId="167" formatCode="_(&quot;$&quot;* #,##0_);_(&quot;$&quot;* \(#,##0\);_(&quot;$&quot;* &quot;-&quot;??_);_(@_)"/>
    <numFmt numFmtId="168" formatCode="_(* #,##0.000000_);_(* \(#,##0.000000\);_(* &quot;-&quot;??_);_(@_)"/>
    <numFmt numFmtId="169" formatCode="0.0000%"/>
    <numFmt numFmtId="170" formatCode="_(&quot;$&quot;* #,##0.0000_);_(&quot;$&quot;* \(#,##0.0000\);_(&quot;$&quot;* &quot;-&quot;??_);_(@_)"/>
    <numFmt numFmtId="171" formatCode="&quot;$&quot;#,##0.00"/>
    <numFmt numFmtId="172" formatCode="&quot;$&quot;#,##0.00000"/>
    <numFmt numFmtId="173" formatCode="0.00000"/>
    <numFmt numFmtId="174" formatCode="_(* #,##0.0000_);_(* \(#,##0.0000\);_(* &quot;-&quot;??_);_(@_)"/>
    <numFmt numFmtId="175" formatCode="&quot;$&quot;#,##0.000000"/>
    <numFmt numFmtId="176" formatCode="0.0%"/>
  </numFmts>
  <fonts count="19" x14ac:knownFonts="1">
    <font>
      <sz val="10"/>
      <name val="Arial"/>
    </font>
    <font>
      <sz val="10"/>
      <name val="Arial"/>
    </font>
    <font>
      <sz val="18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color rgb="FF00B050"/>
      <name val="Arial"/>
      <family val="2"/>
    </font>
    <font>
      <u/>
      <sz val="10"/>
      <name val="Arial"/>
      <family val="2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/>
    <xf numFmtId="37" fontId="4" fillId="0" borderId="0" xfId="0" applyNumberFormat="1" applyFont="1"/>
    <xf numFmtId="37" fontId="0" fillId="0" borderId="0" xfId="0" applyNumberFormat="1"/>
    <xf numFmtId="7" fontId="0" fillId="0" borderId="0" xfId="0" applyNumberFormat="1"/>
    <xf numFmtId="7" fontId="0" fillId="0" borderId="0" xfId="0" applyNumberFormat="1" applyAlignment="1">
      <alignment horizontal="center"/>
    </xf>
    <xf numFmtId="7" fontId="8" fillId="0" borderId="0" xfId="3" applyNumberFormat="1" applyFont="1" applyBorder="1" applyAlignment="1">
      <alignment horizontal="center"/>
    </xf>
    <xf numFmtId="43" fontId="0" fillId="0" borderId="0" xfId="1" applyFont="1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165" fontId="0" fillId="2" borderId="0" xfId="1" applyNumberFormat="1" applyFont="1" applyFill="1"/>
    <xf numFmtId="43" fontId="0" fillId="2" borderId="0" xfId="0" applyNumberFormat="1" applyFill="1"/>
    <xf numFmtId="0" fontId="6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/>
    <xf numFmtId="0" fontId="0" fillId="0" borderId="7" xfId="0" applyBorder="1"/>
    <xf numFmtId="0" fontId="0" fillId="2" borderId="3" xfId="0" applyFill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7" fillId="0" borderId="13" xfId="0" applyFont="1" applyBorder="1" applyAlignment="1">
      <alignment horizontal="center"/>
    </xf>
    <xf numFmtId="37" fontId="9" fillId="3" borderId="9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5" applyFont="1" applyAlignment="1">
      <alignment horizontal="left"/>
    </xf>
    <xf numFmtId="0" fontId="4" fillId="0" borderId="0" xfId="5" applyFont="1"/>
    <xf numFmtId="37" fontId="4" fillId="0" borderId="0" xfId="5" applyNumberFormat="1" applyFont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 applyAlignment="1" applyProtection="1">
      <alignment horizontal="left"/>
      <protection locked="0"/>
    </xf>
    <xf numFmtId="37" fontId="4" fillId="0" borderId="0" xfId="5" applyNumberFormat="1" applyFont="1" applyAlignment="1" applyProtection="1">
      <alignment horizontal="right"/>
      <protection locked="0"/>
    </xf>
    <xf numFmtId="0" fontId="9" fillId="0" borderId="0" xfId="5" applyFont="1" applyAlignment="1" applyProtection="1">
      <alignment horizontal="center"/>
      <protection locked="0"/>
    </xf>
    <xf numFmtId="0" fontId="6" fillId="0" borderId="0" xfId="5" applyFont="1" applyAlignment="1">
      <alignment horizontal="center"/>
    </xf>
    <xf numFmtId="166" fontId="3" fillId="0" borderId="0" xfId="5" applyNumberFormat="1" applyFont="1" applyAlignment="1">
      <alignment horizontal="right"/>
    </xf>
    <xf numFmtId="43" fontId="6" fillId="0" borderId="0" xfId="5" applyNumberFormat="1" applyFont="1" applyAlignment="1">
      <alignment horizontal="center"/>
    </xf>
    <xf numFmtId="43" fontId="4" fillId="0" borderId="0" xfId="2" applyFont="1" applyFill="1" applyBorder="1"/>
    <xf numFmtId="165" fontId="4" fillId="0" borderId="0" xfId="2" applyNumberFormat="1" applyFont="1" applyFill="1" applyBorder="1"/>
    <xf numFmtId="165" fontId="4" fillId="0" borderId="0" xfId="2" applyNumberFormat="1" applyFont="1" applyFill="1" applyBorder="1" applyAlignment="1">
      <alignment horizontal="right"/>
    </xf>
    <xf numFmtId="167" fontId="4" fillId="0" borderId="0" xfId="4" applyNumberFormat="1" applyFont="1" applyFill="1" applyBorder="1"/>
    <xf numFmtId="168" fontId="11" fillId="0" borderId="0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9" fontId="4" fillId="0" borderId="0" xfId="6" applyNumberFormat="1" applyFont="1" applyFill="1" applyBorder="1"/>
    <xf numFmtId="0" fontId="5" fillId="0" borderId="0" xfId="5" applyAlignment="1">
      <alignment horizontal="right"/>
    </xf>
    <xf numFmtId="43" fontId="5" fillId="0" borderId="0" xfId="2" applyFont="1" applyFill="1" applyBorder="1"/>
    <xf numFmtId="165" fontId="5" fillId="0" borderId="0" xfId="2" applyNumberFormat="1" applyFont="1" applyFill="1" applyBorder="1"/>
    <xf numFmtId="0" fontId="5" fillId="0" borderId="0" xfId="5"/>
    <xf numFmtId="170" fontId="5" fillId="0" borderId="0" xfId="4" applyNumberFormat="1" applyFont="1" applyFill="1" applyBorder="1"/>
    <xf numFmtId="0" fontId="9" fillId="5" borderId="9" xfId="0" applyFont="1" applyFill="1" applyBorder="1"/>
    <xf numFmtId="0" fontId="5" fillId="5" borderId="0" xfId="0" applyFont="1" applyFill="1"/>
    <xf numFmtId="37" fontId="9" fillId="5" borderId="9" xfId="0" applyNumberFormat="1" applyFont="1" applyFill="1" applyBorder="1"/>
    <xf numFmtId="7" fontId="7" fillId="5" borderId="9" xfId="0" applyNumberFormat="1" applyFont="1" applyFill="1" applyBorder="1" applyAlignment="1">
      <alignment horizontal="center"/>
    </xf>
    <xf numFmtId="0" fontId="4" fillId="0" borderId="9" xfId="0" applyFont="1" applyBorder="1"/>
    <xf numFmtId="7" fontId="7" fillId="5" borderId="17" xfId="0" applyNumberFormat="1" applyFont="1" applyFill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44" fontId="5" fillId="0" borderId="0" xfId="3" applyFont="1" applyAlignment="1">
      <alignment horizontal="center"/>
    </xf>
    <xf numFmtId="44" fontId="0" fillId="0" borderId="0" xfId="0" applyNumberFormat="1"/>
    <xf numFmtId="164" fontId="7" fillId="5" borderId="17" xfId="0" applyNumberFormat="1" applyFont="1" applyFill="1" applyBorder="1" applyAlignment="1">
      <alignment horizontal="center"/>
    </xf>
    <xf numFmtId="171" fontId="0" fillId="0" borderId="0" xfId="0" applyNumberFormat="1"/>
    <xf numFmtId="43" fontId="0" fillId="0" borderId="0" xfId="0" applyNumberFormat="1"/>
    <xf numFmtId="165" fontId="0" fillId="0" borderId="0" xfId="0" applyNumberFormat="1"/>
    <xf numFmtId="10" fontId="0" fillId="0" borderId="0" xfId="0" applyNumberFormat="1"/>
    <xf numFmtId="4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8" xfId="0" applyBorder="1"/>
    <xf numFmtId="44" fontId="0" fillId="0" borderId="0" xfId="3" applyFont="1"/>
    <xf numFmtId="0" fontId="12" fillId="0" borderId="0" xfId="0" applyFont="1" applyAlignment="1">
      <alignment horizontal="center"/>
    </xf>
    <xf numFmtId="44" fontId="0" fillId="0" borderId="18" xfId="3" applyFont="1" applyBorder="1"/>
    <xf numFmtId="165" fontId="8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165" fontId="15" fillId="0" borderId="0" xfId="1" applyNumberFormat="1" applyFont="1" applyBorder="1"/>
    <xf numFmtId="165" fontId="15" fillId="0" borderId="0" xfId="1" applyNumberFormat="1" applyFont="1" applyBorder="1" applyAlignment="1">
      <alignment horizontal="center"/>
    </xf>
    <xf numFmtId="165" fontId="15" fillId="0" borderId="0" xfId="2" applyNumberFormat="1" applyFont="1" applyBorder="1"/>
    <xf numFmtId="165" fontId="15" fillId="0" borderId="0" xfId="1" applyNumberFormat="1" applyFont="1" applyBorder="1" applyAlignment="1">
      <alignment horizontal="right"/>
    </xf>
    <xf numFmtId="165" fontId="16" fillId="0" borderId="0" xfId="2" applyNumberFormat="1" applyFont="1" applyBorder="1"/>
    <xf numFmtId="165" fontId="16" fillId="0" borderId="0" xfId="1" applyNumberFormat="1" applyFont="1" applyBorder="1"/>
    <xf numFmtId="165" fontId="16" fillId="0" borderId="0" xfId="1" applyNumberFormat="1" applyFont="1" applyBorder="1" applyAlignment="1">
      <alignment horizontal="right"/>
    </xf>
    <xf numFmtId="167" fontId="15" fillId="0" borderId="0" xfId="3" applyNumberFormat="1" applyFont="1" applyBorder="1"/>
    <xf numFmtId="43" fontId="15" fillId="0" borderId="0" xfId="1" applyFont="1" applyBorder="1"/>
    <xf numFmtId="171" fontId="15" fillId="0" borderId="0" xfId="3" applyNumberFormat="1" applyFont="1" applyBorder="1"/>
    <xf numFmtId="171" fontId="15" fillId="0" borderId="0" xfId="1" applyNumberFormat="1" applyFont="1" applyBorder="1" applyAlignment="1"/>
    <xf numFmtId="44" fontId="15" fillId="0" borderId="0" xfId="2" applyNumberFormat="1" applyFont="1" applyBorder="1"/>
    <xf numFmtId="172" fontId="15" fillId="0" borderId="0" xfId="3" applyNumberFormat="1" applyFont="1" applyBorder="1"/>
    <xf numFmtId="44" fontId="16" fillId="0" borderId="0" xfId="2" applyNumberFormat="1" applyFont="1" applyBorder="1"/>
    <xf numFmtId="167" fontId="15" fillId="0" borderId="0" xfId="2" applyNumberFormat="1" applyFont="1" applyBorder="1"/>
    <xf numFmtId="167" fontId="16" fillId="0" borderId="0" xfId="2" applyNumberFormat="1" applyFont="1" applyBorder="1"/>
    <xf numFmtId="0" fontId="7" fillId="0" borderId="0" xfId="0" applyFont="1"/>
    <xf numFmtId="0" fontId="0" fillId="0" borderId="18" xfId="0" applyBorder="1" applyAlignment="1">
      <alignment horizontal="center"/>
    </xf>
    <xf numFmtId="37" fontId="0" fillId="0" borderId="18" xfId="0" applyNumberFormat="1" applyBorder="1" applyAlignment="1">
      <alignment horizontal="center"/>
    </xf>
    <xf numFmtId="37" fontId="0" fillId="0" borderId="18" xfId="0" applyNumberFormat="1" applyBorder="1"/>
    <xf numFmtId="0" fontId="0" fillId="0" borderId="0" xfId="0" applyAlignment="1">
      <alignment horizontal="right"/>
    </xf>
    <xf numFmtId="3" fontId="0" fillId="0" borderId="0" xfId="0" applyNumberFormat="1"/>
    <xf numFmtId="3" fontId="0" fillId="0" borderId="18" xfId="0" applyNumberFormat="1" applyBorder="1"/>
    <xf numFmtId="4" fontId="0" fillId="0" borderId="0" xfId="0" applyNumberFormat="1"/>
    <xf numFmtId="4" fontId="0" fillId="0" borderId="18" xfId="0" applyNumberFormat="1" applyBorder="1"/>
    <xf numFmtId="0" fontId="7" fillId="7" borderId="0" xfId="0" applyFont="1" applyFill="1" applyAlignment="1">
      <alignment horizontal="left"/>
    </xf>
    <xf numFmtId="37" fontId="0" fillId="7" borderId="0" xfId="0" applyNumberFormat="1" applyFill="1"/>
    <xf numFmtId="0" fontId="0" fillId="7" borderId="0" xfId="0" applyFill="1"/>
    <xf numFmtId="0" fontId="7" fillId="7" borderId="0" xfId="0" applyFont="1" applyFill="1"/>
    <xf numFmtId="0" fontId="18" fillId="7" borderId="0" xfId="0" applyFont="1" applyFill="1"/>
    <xf numFmtId="0" fontId="18" fillId="0" borderId="0" xfId="0" applyFont="1"/>
    <xf numFmtId="0" fontId="7" fillId="0" borderId="0" xfId="0" applyFont="1" applyAlignment="1">
      <alignment horizontal="left"/>
    </xf>
    <xf numFmtId="0" fontId="0" fillId="6" borderId="18" xfId="0" applyFill="1" applyBorder="1"/>
    <xf numFmtId="165" fontId="0" fillId="0" borderId="0" xfId="1" applyNumberFormat="1" applyFont="1"/>
    <xf numFmtId="2" fontId="0" fillId="0" borderId="0" xfId="0" applyNumberFormat="1"/>
    <xf numFmtId="0" fontId="14" fillId="0" borderId="0" xfId="0" applyFont="1"/>
    <xf numFmtId="3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165" fontId="15" fillId="0" borderId="0" xfId="0" applyNumberFormat="1" applyFont="1"/>
    <xf numFmtId="44" fontId="15" fillId="0" borderId="0" xfId="0" applyNumberFormat="1" applyFont="1"/>
    <xf numFmtId="0" fontId="15" fillId="0" borderId="0" xfId="0" applyFont="1"/>
    <xf numFmtId="174" fontId="15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37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right"/>
    </xf>
    <xf numFmtId="174" fontId="15" fillId="0" borderId="0" xfId="1" applyNumberFormat="1" applyFont="1" applyBorder="1"/>
    <xf numFmtId="44" fontId="15" fillId="0" borderId="0" xfId="0" applyNumberFormat="1" applyFont="1" applyAlignment="1">
      <alignment horizontal="center"/>
    </xf>
    <xf numFmtId="0" fontId="15" fillId="0" borderId="0" xfId="1" applyNumberFormat="1" applyFont="1" applyBorder="1" applyAlignment="1">
      <alignment horizontal="right"/>
    </xf>
    <xf numFmtId="0" fontId="17" fillId="0" borderId="0" xfId="0" applyFont="1"/>
    <xf numFmtId="165" fontId="17" fillId="0" borderId="0" xfId="0" applyNumberFormat="1" applyFont="1"/>
    <xf numFmtId="44" fontId="15" fillId="0" borderId="0" xfId="3" applyFont="1" applyBorder="1"/>
    <xf numFmtId="44" fontId="15" fillId="0" borderId="18" xfId="3" applyFont="1" applyBorder="1"/>
    <xf numFmtId="165" fontId="15" fillId="0" borderId="18" xfId="1" applyNumberFormat="1" applyFont="1" applyBorder="1"/>
    <xf numFmtId="0" fontId="17" fillId="0" borderId="18" xfId="0" applyFont="1" applyBorder="1"/>
    <xf numFmtId="165" fontId="17" fillId="0" borderId="18" xfId="0" applyNumberFormat="1" applyFont="1" applyBorder="1"/>
    <xf numFmtId="172" fontId="15" fillId="0" borderId="18" xfId="3" applyNumberFormat="1" applyFont="1" applyBorder="1"/>
    <xf numFmtId="171" fontId="15" fillId="0" borderId="18" xfId="1" applyNumberFormat="1" applyFont="1" applyBorder="1" applyAlignment="1"/>
    <xf numFmtId="167" fontId="16" fillId="0" borderId="18" xfId="2" applyNumberFormat="1" applyFont="1" applyBorder="1"/>
    <xf numFmtId="37" fontId="5" fillId="0" borderId="0" xfId="0" applyNumberFormat="1" applyFont="1"/>
    <xf numFmtId="172" fontId="0" fillId="0" borderId="0" xfId="0" applyNumberFormat="1"/>
    <xf numFmtId="175" fontId="0" fillId="0" borderId="0" xfId="0" applyNumberFormat="1"/>
    <xf numFmtId="0" fontId="12" fillId="0" borderId="0" xfId="0" applyFont="1"/>
    <xf numFmtId="171" fontId="12" fillId="0" borderId="0" xfId="0" applyNumberFormat="1" applyFont="1" applyAlignment="1">
      <alignment horizontal="center"/>
    </xf>
    <xf numFmtId="171" fontId="12" fillId="0" borderId="0" xfId="0" applyNumberFormat="1" applyFont="1"/>
    <xf numFmtId="171" fontId="0" fillId="0" borderId="0" xfId="0" applyNumberFormat="1" applyAlignment="1">
      <alignment horizontal="center"/>
    </xf>
    <xf numFmtId="173" fontId="0" fillId="0" borderId="0" xfId="0" applyNumberFormat="1"/>
    <xf numFmtId="0" fontId="5" fillId="5" borderId="19" xfId="0" applyFont="1" applyFill="1" applyBorder="1"/>
    <xf numFmtId="171" fontId="5" fillId="0" borderId="0" xfId="0" applyNumberFormat="1" applyFont="1"/>
    <xf numFmtId="10" fontId="0" fillId="0" borderId="0" xfId="7" applyNumberFormat="1" applyFont="1"/>
    <xf numFmtId="176" fontId="0" fillId="0" borderId="0" xfId="7" applyNumberFormat="1" applyFont="1"/>
    <xf numFmtId="165" fontId="5" fillId="0" borderId="0" xfId="1" applyNumberFormat="1" applyFont="1" applyBorder="1" applyAlignment="1">
      <alignment horizontal="center"/>
    </xf>
    <xf numFmtId="9" fontId="0" fillId="0" borderId="0" xfId="7" applyFont="1"/>
    <xf numFmtId="43" fontId="5" fillId="0" borderId="6" xfId="0" applyNumberFormat="1" applyFont="1" applyBorder="1" applyAlignment="1">
      <alignment horizontal="center"/>
    </xf>
    <xf numFmtId="171" fontId="0" fillId="0" borderId="2" xfId="0" applyNumberForma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37" fontId="0" fillId="0" borderId="7" xfId="0" applyNumberFormat="1" applyBorder="1"/>
    <xf numFmtId="165" fontId="0" fillId="0" borderId="0" xfId="1" applyNumberFormat="1" applyFont="1" applyBorder="1"/>
    <xf numFmtId="165" fontId="0" fillId="0" borderId="3" xfId="1" applyNumberFormat="1" applyFont="1" applyBorder="1"/>
    <xf numFmtId="0" fontId="5" fillId="0" borderId="7" xfId="0" applyFont="1" applyBorder="1"/>
    <xf numFmtId="10" fontId="0" fillId="0" borderId="4" xfId="7" applyNumberFormat="1" applyFont="1" applyBorder="1"/>
    <xf numFmtId="10" fontId="0" fillId="0" borderId="5" xfId="7" applyNumberFormat="1" applyFont="1" applyBorder="1"/>
    <xf numFmtId="165" fontId="5" fillId="0" borderId="3" xfId="1" applyNumberFormat="1" applyFont="1" applyBorder="1" applyAlignment="1">
      <alignment horizontal="center"/>
    </xf>
    <xf numFmtId="0" fontId="5" fillId="0" borderId="8" xfId="0" applyFont="1" applyBorder="1"/>
    <xf numFmtId="165" fontId="5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4" fontId="0" fillId="0" borderId="0" xfId="3" applyFont="1" applyFill="1"/>
    <xf numFmtId="0" fontId="2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7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8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7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0"/>
  <sheetViews>
    <sheetView topLeftCell="A12" zoomScaleNormal="100" zoomScaleSheetLayoutView="82" workbookViewId="0">
      <selection activeCell="O26" sqref="O26"/>
    </sheetView>
  </sheetViews>
  <sheetFormatPr defaultColWidth="12.54296875" defaultRowHeight="12.5" x14ac:dyDescent="0.25"/>
  <cols>
    <col min="1" max="1" width="4.26953125" customWidth="1"/>
    <col min="2" max="2" width="2.1796875" customWidth="1"/>
    <col min="3" max="3" width="23.26953125" customWidth="1"/>
    <col min="4" max="5" width="13.7265625" customWidth="1"/>
    <col min="6" max="6" width="19.453125" customWidth="1"/>
    <col min="7" max="7" width="14.1796875" customWidth="1"/>
    <col min="8" max="8" width="16.453125" bestFit="1" customWidth="1"/>
    <col min="9" max="9" width="0.1796875" customWidth="1"/>
    <col min="10" max="10" width="4.7265625" customWidth="1"/>
    <col min="11" max="11" width="2.7265625" customWidth="1"/>
    <col min="13" max="13" width="13.81640625" customWidth="1"/>
  </cols>
  <sheetData>
    <row r="1" spans="1:28" ht="6" customHeight="1" thickBo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40" customHeight="1" thickBot="1" x14ac:dyDescent="0.3">
      <c r="A2" s="19"/>
      <c r="B2" s="38"/>
      <c r="C2" s="175" t="s">
        <v>97</v>
      </c>
      <c r="D2" s="175"/>
      <c r="E2" s="175"/>
      <c r="F2" s="175"/>
      <c r="G2" s="175"/>
      <c r="H2" s="175"/>
      <c r="I2" s="3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15.5" x14ac:dyDescent="0.35">
      <c r="A3" s="19"/>
      <c r="B3" s="26"/>
      <c r="C3" s="2"/>
      <c r="D3" s="1" t="s">
        <v>0</v>
      </c>
      <c r="E3" s="2"/>
      <c r="F3" s="1" t="s">
        <v>1</v>
      </c>
      <c r="G3" s="2"/>
      <c r="H3" s="3"/>
      <c r="I3" s="4"/>
      <c r="J3" s="2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.5" x14ac:dyDescent="0.35">
      <c r="A4" s="19"/>
      <c r="B4" s="27"/>
      <c r="C4" s="5" t="s">
        <v>2</v>
      </c>
      <c r="D4" s="5" t="s">
        <v>3</v>
      </c>
      <c r="E4" s="6"/>
      <c r="F4" s="5" t="s">
        <v>3</v>
      </c>
      <c r="H4" s="81"/>
      <c r="I4" s="7"/>
      <c r="K4" s="28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ht="15.5" x14ac:dyDescent="0.3">
      <c r="A5" s="19"/>
      <c r="B5" s="27"/>
      <c r="C5" s="68" t="s">
        <v>45</v>
      </c>
      <c r="D5" s="73" t="s">
        <v>100</v>
      </c>
      <c r="E5" s="154"/>
      <c r="F5" s="73" t="s">
        <v>100</v>
      </c>
      <c r="G5" s="10" t="s">
        <v>99</v>
      </c>
      <c r="H5" s="81"/>
      <c r="I5" s="7"/>
      <c r="K5" s="28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ht="15.5" x14ac:dyDescent="0.3">
      <c r="A6" s="19"/>
      <c r="B6" s="27"/>
      <c r="C6" s="68" t="s">
        <v>103</v>
      </c>
      <c r="D6" s="67">
        <v>4.7</v>
      </c>
      <c r="E6" s="63"/>
      <c r="F6" s="65">
        <v>3.61</v>
      </c>
      <c r="G6" s="10"/>
      <c r="I6" s="7"/>
      <c r="K6" s="28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15.5" x14ac:dyDescent="0.3">
      <c r="A7" s="19"/>
      <c r="B7" s="27"/>
      <c r="C7" s="68" t="s">
        <v>104</v>
      </c>
      <c r="D7" s="73" t="s">
        <v>100</v>
      </c>
      <c r="E7" s="154"/>
      <c r="F7" s="73" t="s">
        <v>100</v>
      </c>
      <c r="G7" s="10" t="s">
        <v>101</v>
      </c>
      <c r="I7" s="7"/>
      <c r="K7" s="2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ht="15.5" x14ac:dyDescent="0.35">
      <c r="A8" s="19"/>
      <c r="B8" s="27"/>
      <c r="C8" s="66"/>
      <c r="D8" s="67"/>
      <c r="E8" s="63"/>
      <c r="F8" s="65"/>
      <c r="G8" s="10"/>
      <c r="I8" s="7"/>
      <c r="K8" s="28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ht="15.5" x14ac:dyDescent="0.3">
      <c r="A9" s="19"/>
      <c r="B9" s="27"/>
      <c r="C9" s="68"/>
      <c r="D9" s="67"/>
      <c r="E9" s="63"/>
      <c r="F9" s="65"/>
      <c r="G9" s="10"/>
      <c r="I9" s="7"/>
      <c r="K9" s="2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ht="15.5" x14ac:dyDescent="0.3">
      <c r="A10" s="19"/>
      <c r="B10" s="27"/>
      <c r="C10" s="68"/>
      <c r="D10" s="67"/>
      <c r="E10" s="63"/>
      <c r="F10" s="65"/>
      <c r="G10" s="10"/>
      <c r="I10" s="7"/>
      <c r="K10" s="2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ht="13" x14ac:dyDescent="0.3">
      <c r="A11" s="19"/>
      <c r="B11" s="27"/>
      <c r="C11" s="10" t="s">
        <v>4</v>
      </c>
      <c r="D11" s="10"/>
      <c r="E11" s="177" t="s">
        <v>102</v>
      </c>
      <c r="F11" s="178"/>
      <c r="G11" s="179"/>
      <c r="I11" s="7"/>
      <c r="K11" s="2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5">
      <c r="A12" s="19"/>
      <c r="B12" s="27"/>
      <c r="C12" s="10"/>
      <c r="D12" s="10"/>
      <c r="E12" s="10" t="s">
        <v>19</v>
      </c>
      <c r="F12" s="10"/>
      <c r="G12" s="10"/>
      <c r="I12" s="7"/>
      <c r="K12" s="28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5">
      <c r="A13" s="19"/>
      <c r="B13" s="27"/>
      <c r="C13" s="10"/>
      <c r="D13" s="10"/>
      <c r="E13" s="180" t="s">
        <v>5</v>
      </c>
      <c r="F13" s="180"/>
      <c r="G13" s="180"/>
      <c r="I13" s="7"/>
      <c r="K13" s="28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ht="15.5" x14ac:dyDescent="0.35">
      <c r="A14" s="19"/>
      <c r="B14" s="27"/>
      <c r="C14" s="36" t="s">
        <v>2</v>
      </c>
      <c r="D14" s="37"/>
      <c r="E14" s="181" t="s">
        <v>6</v>
      </c>
      <c r="F14" s="181"/>
      <c r="G14" s="181"/>
      <c r="I14" s="9"/>
      <c r="J14" s="22"/>
      <c r="K14" s="28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ht="15.5" x14ac:dyDescent="0.35">
      <c r="A15" s="19"/>
      <c r="B15" s="27"/>
      <c r="C15" s="62" t="str">
        <f>C5</f>
        <v>Harlan</v>
      </c>
      <c r="D15" s="10"/>
      <c r="E15" s="10" t="s">
        <v>7</v>
      </c>
      <c r="F15" s="64">
        <f>Harlan!D29</f>
        <v>219896400</v>
      </c>
      <c r="G15" s="10"/>
      <c r="I15" s="7"/>
      <c r="K15" s="28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ht="15.5" x14ac:dyDescent="0.35">
      <c r="A16" s="19"/>
      <c r="B16" s="27"/>
      <c r="C16" s="62" t="str">
        <f>C6</f>
        <v>Evarts  Eff.12/16/24</v>
      </c>
      <c r="D16" s="10"/>
      <c r="E16" s="10"/>
      <c r="F16" s="64">
        <f>Evarts!C3</f>
        <v>46075500</v>
      </c>
      <c r="G16" s="10"/>
      <c r="I16" s="7"/>
      <c r="K16" s="28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ht="15.5" x14ac:dyDescent="0.35">
      <c r="A17" s="19"/>
      <c r="B17" s="27"/>
      <c r="C17" s="62" t="str">
        <f t="shared" ref="C17" si="0">C7</f>
        <v>Pineville Eff. 1/1/25</v>
      </c>
      <c r="D17" s="10"/>
      <c r="E17" s="10"/>
      <c r="F17" s="64">
        <v>26207000</v>
      </c>
      <c r="G17" s="10"/>
      <c r="I17" s="7"/>
      <c r="K17" s="28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ht="15.5" x14ac:dyDescent="0.35">
      <c r="A18" s="19"/>
      <c r="B18" s="27"/>
      <c r="C18" s="62"/>
      <c r="D18" s="10"/>
      <c r="E18" s="10"/>
      <c r="F18" s="64"/>
      <c r="G18" s="10"/>
      <c r="I18" s="7"/>
      <c r="K18" s="2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ht="15.5" x14ac:dyDescent="0.35">
      <c r="A19" s="19"/>
      <c r="B19" s="27"/>
      <c r="C19" s="62"/>
      <c r="D19" s="10"/>
      <c r="E19" s="10"/>
      <c r="F19" s="64"/>
      <c r="I19" s="7"/>
      <c r="K19" s="28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ht="15.5" x14ac:dyDescent="0.35">
      <c r="A20" s="19"/>
      <c r="B20" s="27"/>
      <c r="C20" s="62"/>
      <c r="D20" s="10"/>
      <c r="E20" s="10"/>
      <c r="F20" s="64"/>
      <c r="I20" s="7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ht="15.5" x14ac:dyDescent="0.35">
      <c r="A21" s="19"/>
      <c r="B21" s="27"/>
      <c r="C21" s="24" t="s">
        <v>8</v>
      </c>
      <c r="D21" s="10"/>
      <c r="E21" s="10"/>
      <c r="F21" s="11">
        <f>SUM(F15:F20)</f>
        <v>292178900</v>
      </c>
      <c r="I21" s="7"/>
      <c r="K21" s="28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x14ac:dyDescent="0.25">
      <c r="A22" s="19"/>
      <c r="B22" s="27"/>
      <c r="I22" s="7"/>
      <c r="K22" s="28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x14ac:dyDescent="0.25">
      <c r="A23" s="19"/>
      <c r="B23" s="27"/>
      <c r="F23" s="12"/>
      <c r="I23" s="7"/>
      <c r="K23" s="28"/>
      <c r="L23" s="19"/>
      <c r="M23" s="20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x14ac:dyDescent="0.25">
      <c r="A24" s="19"/>
      <c r="B24" s="27"/>
      <c r="D24" s="8" t="s">
        <v>9</v>
      </c>
      <c r="F24" s="8" t="s">
        <v>9</v>
      </c>
      <c r="I24" s="7"/>
      <c r="K24" s="28"/>
      <c r="L24" s="19"/>
      <c r="M24" s="20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28" ht="15.5" x14ac:dyDescent="0.35">
      <c r="A25" s="19"/>
      <c r="B25" s="27"/>
      <c r="C25" s="5" t="s">
        <v>2</v>
      </c>
      <c r="D25" s="5" t="s">
        <v>0</v>
      </c>
      <c r="F25" s="5" t="s">
        <v>1</v>
      </c>
      <c r="I25" s="7"/>
      <c r="K25" s="28"/>
      <c r="L25" s="19"/>
      <c r="M25" s="20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28" ht="25.5" customHeight="1" x14ac:dyDescent="0.25">
      <c r="A26" s="19"/>
      <c r="B26" s="27"/>
      <c r="C26" s="70"/>
      <c r="D26" s="71">
        <v>0</v>
      </c>
      <c r="E26" s="10"/>
      <c r="F26" s="71">
        <v>0</v>
      </c>
      <c r="I26" s="7"/>
      <c r="K26" s="28"/>
      <c r="L26" s="19"/>
      <c r="M26" s="20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ht="15.5" x14ac:dyDescent="0.35">
      <c r="A27" s="19"/>
      <c r="B27" s="27"/>
      <c r="C27" s="23" t="str">
        <f>C15</f>
        <v>Harlan</v>
      </c>
      <c r="D27" s="13">
        <f>Harlan!N29</f>
        <v>810400.42799999996</v>
      </c>
      <c r="F27" s="13">
        <f>Harlan!F29</f>
        <v>704399.91599999997</v>
      </c>
      <c r="I27" s="7"/>
      <c r="K27" s="28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ht="15.5" x14ac:dyDescent="0.35">
      <c r="A28" s="19"/>
      <c r="B28" s="27"/>
      <c r="C28" s="23" t="str">
        <f t="shared" ref="C28:C29" si="1">C16</f>
        <v>Evarts  Eff.12/16/24</v>
      </c>
      <c r="D28" s="13">
        <f>D6*(F16/1000)</f>
        <v>216554.85</v>
      </c>
      <c r="F28" s="13">
        <f>F6*(F16/1000)</f>
        <v>166332.55499999999</v>
      </c>
      <c r="I28" s="7"/>
      <c r="K28" s="28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ht="15.5" x14ac:dyDescent="0.35">
      <c r="A29" s="19"/>
      <c r="B29" s="27"/>
      <c r="C29" s="23" t="str">
        <f t="shared" si="1"/>
        <v>Pineville Eff. 1/1/25</v>
      </c>
      <c r="D29" s="13">
        <f>Pineville!F29</f>
        <v>81503.76999999999</v>
      </c>
      <c r="F29" s="13">
        <f>Pineville!M29</f>
        <v>80717.56</v>
      </c>
      <c r="H29" s="14"/>
      <c r="I29" s="7"/>
      <c r="K29" s="28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ht="15.5" x14ac:dyDescent="0.35">
      <c r="A30" s="19"/>
      <c r="B30" s="27"/>
      <c r="C30" s="23"/>
      <c r="D30" s="13"/>
      <c r="F30" s="13"/>
      <c r="H30" s="8"/>
      <c r="I30" s="7"/>
      <c r="K30" s="28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8" ht="15.5" x14ac:dyDescent="0.35">
      <c r="A31" s="19"/>
      <c r="B31" s="27"/>
      <c r="C31" s="23"/>
      <c r="D31" s="13"/>
      <c r="F31" s="13"/>
      <c r="H31" s="8"/>
      <c r="I31" s="7"/>
      <c r="K31" s="28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28" ht="15.5" x14ac:dyDescent="0.35">
      <c r="A32" s="19"/>
      <c r="B32" s="27"/>
      <c r="C32" s="23"/>
      <c r="D32" s="13"/>
      <c r="F32" s="13"/>
      <c r="H32" s="69" t="s">
        <v>18</v>
      </c>
      <c r="I32" s="7"/>
      <c r="K32" s="28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ht="15.5" x14ac:dyDescent="0.35">
      <c r="A33" s="19"/>
      <c r="B33" s="27"/>
      <c r="C33" s="23"/>
      <c r="D33" s="13"/>
      <c r="F33" s="13"/>
      <c r="H33" s="5" t="s">
        <v>10</v>
      </c>
      <c r="I33" s="7"/>
      <c r="K33" s="28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x14ac:dyDescent="0.25">
      <c r="A34" s="19"/>
      <c r="B34" s="27"/>
      <c r="C34" s="8" t="s">
        <v>8</v>
      </c>
      <c r="D34" s="72">
        <f>SUM(D26:D33)</f>
        <v>1108459.048</v>
      </c>
      <c r="E34" s="14" t="s">
        <v>11</v>
      </c>
      <c r="F34" s="72">
        <f>SUM(F26:F33)</f>
        <v>951450.03099999996</v>
      </c>
      <c r="G34" s="14" t="s">
        <v>12</v>
      </c>
      <c r="H34" s="14">
        <f>D34-F34</f>
        <v>157009.01699999999</v>
      </c>
      <c r="I34" s="7"/>
      <c r="K34" s="28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x14ac:dyDescent="0.25">
      <c r="A35" s="19"/>
      <c r="B35" s="27"/>
      <c r="I35" s="7"/>
      <c r="K35" s="28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x14ac:dyDescent="0.25">
      <c r="A36" s="19"/>
      <c r="B36" s="27"/>
      <c r="I36" s="7"/>
      <c r="K36" s="28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5.5" x14ac:dyDescent="0.35">
      <c r="A37" s="19"/>
      <c r="B37" s="27"/>
      <c r="C37" s="25" t="s">
        <v>13</v>
      </c>
      <c r="G37" s="35">
        <v>128972735</v>
      </c>
      <c r="I37" s="7"/>
      <c r="K37" s="28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x14ac:dyDescent="0.25">
      <c r="A38" s="19"/>
      <c r="B38" s="27"/>
      <c r="I38" s="7"/>
      <c r="K38" s="28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x14ac:dyDescent="0.25">
      <c r="A39" s="19"/>
      <c r="B39" s="27"/>
      <c r="I39" s="7"/>
      <c r="K39" s="28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x14ac:dyDescent="0.25">
      <c r="A40" s="19"/>
      <c r="B40" s="27"/>
      <c r="C40" t="s">
        <v>14</v>
      </c>
      <c r="I40" s="7"/>
      <c r="K40" s="28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8" x14ac:dyDescent="0.25">
      <c r="A41" s="19"/>
      <c r="B41" s="27"/>
      <c r="I41" s="7"/>
      <c r="K41" s="28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28" x14ac:dyDescent="0.25">
      <c r="A42" s="19"/>
      <c r="B42" s="27"/>
      <c r="C42" s="13">
        <f>H34</f>
        <v>157009.01699999999</v>
      </c>
      <c r="D42" s="8" t="s">
        <v>15</v>
      </c>
      <c r="E42" s="12">
        <f>G37</f>
        <v>128972735</v>
      </c>
      <c r="F42" s="8" t="s">
        <v>16</v>
      </c>
      <c r="G42" s="8" t="s">
        <v>12</v>
      </c>
      <c r="H42">
        <f>C42/(E42/1000)</f>
        <v>1.2173814643847012</v>
      </c>
      <c r="I42" s="7"/>
      <c r="K42" s="2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spans="1:28" ht="13.5" thickBot="1" x14ac:dyDescent="0.35">
      <c r="A43" s="19"/>
      <c r="B43" s="30"/>
      <c r="C43" s="31"/>
      <c r="D43" s="31"/>
      <c r="E43" s="31"/>
      <c r="F43" s="31"/>
      <c r="G43" s="32" t="s">
        <v>17</v>
      </c>
      <c r="H43" s="34">
        <f>ROUNDUP(H42,2)</f>
        <v>1.22</v>
      </c>
      <c r="I43" s="33"/>
      <c r="K43" s="28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spans="1:28" x14ac:dyDescent="0.25">
      <c r="A44" s="19"/>
      <c r="B44" s="27"/>
      <c r="I44" s="7"/>
      <c r="K44" s="28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28" x14ac:dyDescent="0.25">
      <c r="A45" s="19"/>
      <c r="B45" s="27"/>
      <c r="I45" s="7"/>
      <c r="K45" s="28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 spans="1:28" ht="13" x14ac:dyDescent="0.3">
      <c r="A46" s="19"/>
      <c r="B46" s="27"/>
      <c r="D46" s="176"/>
      <c r="E46" s="176"/>
      <c r="F46" s="176"/>
      <c r="G46" s="176"/>
      <c r="I46" s="7"/>
      <c r="K46" s="28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28" ht="16" x14ac:dyDescent="0.4">
      <c r="A47" s="19"/>
      <c r="B47" s="27"/>
      <c r="C47" s="40"/>
      <c r="D47" s="41"/>
      <c r="E47" s="41"/>
      <c r="F47" s="42"/>
      <c r="G47" s="41"/>
      <c r="H47" s="15"/>
      <c r="I47" s="7"/>
      <c r="K47" s="28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28" ht="15.5" x14ac:dyDescent="0.35">
      <c r="A48" s="19"/>
      <c r="B48" s="27"/>
      <c r="C48" s="40"/>
      <c r="D48" s="41"/>
      <c r="E48" s="41"/>
      <c r="F48" s="43"/>
      <c r="G48" s="41"/>
      <c r="H48" s="16"/>
      <c r="I48" s="7"/>
      <c r="K48" s="28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ht="15.5" x14ac:dyDescent="0.35">
      <c r="A49" s="19"/>
      <c r="B49" s="27"/>
      <c r="C49" s="40"/>
      <c r="D49" s="44"/>
      <c r="E49" s="44"/>
      <c r="F49" s="45"/>
      <c r="G49" s="46"/>
      <c r="H49" s="16"/>
      <c r="I49" s="7"/>
      <c r="K49" s="28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15.5" x14ac:dyDescent="0.35">
      <c r="A50" s="19"/>
      <c r="B50" s="27"/>
      <c r="C50" s="40"/>
      <c r="D50" s="47"/>
      <c r="E50" s="47"/>
      <c r="F50" s="48"/>
      <c r="G50" s="49"/>
      <c r="H50" s="16"/>
      <c r="I50" s="7"/>
      <c r="K50" s="28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15.5" x14ac:dyDescent="0.35">
      <c r="A51" s="19"/>
      <c r="B51" s="27"/>
      <c r="C51" s="40"/>
      <c r="D51" s="50"/>
      <c r="E51" s="51"/>
      <c r="F51" s="52"/>
      <c r="G51" s="51"/>
      <c r="H51" s="16"/>
      <c r="I51" s="7"/>
      <c r="K51" s="28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5.5" x14ac:dyDescent="0.35">
      <c r="A52" s="19"/>
      <c r="B52" s="27"/>
      <c r="C52" s="40"/>
      <c r="D52" s="41"/>
      <c r="E52" s="51"/>
      <c r="F52" s="52"/>
      <c r="G52" s="53"/>
      <c r="H52" s="16"/>
      <c r="I52" s="7"/>
      <c r="K52" s="28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5.5" x14ac:dyDescent="0.35">
      <c r="A53" s="19"/>
      <c r="B53" s="27"/>
      <c r="C53" s="40"/>
      <c r="D53" s="50"/>
      <c r="E53" s="51"/>
      <c r="F53" s="54"/>
      <c r="G53" s="51"/>
      <c r="H53" s="16"/>
      <c r="I53" s="7"/>
      <c r="K53" s="28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5.5" x14ac:dyDescent="0.35">
      <c r="A54" s="19"/>
      <c r="B54" s="27"/>
      <c r="C54" s="40"/>
      <c r="D54" s="41"/>
      <c r="E54" s="51"/>
      <c r="F54" s="55"/>
      <c r="G54" s="56"/>
      <c r="H54" s="16"/>
      <c r="I54" s="7"/>
      <c r="K54" s="28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5.5" x14ac:dyDescent="0.35">
      <c r="A55" s="19"/>
      <c r="B55" s="27"/>
      <c r="C55" s="40"/>
      <c r="D55" s="50"/>
      <c r="E55" s="51"/>
      <c r="F55" s="50"/>
      <c r="G55" s="51"/>
      <c r="H55" s="16"/>
      <c r="I55" s="7"/>
      <c r="K55" s="28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15.5" x14ac:dyDescent="0.35">
      <c r="A56" s="19"/>
      <c r="B56" s="27"/>
      <c r="C56" s="40"/>
      <c r="D56" s="41"/>
      <c r="E56" s="51"/>
      <c r="F56" s="50"/>
      <c r="G56" s="53"/>
      <c r="H56" s="16"/>
      <c r="I56" s="7"/>
      <c r="K56" s="28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x14ac:dyDescent="0.25">
      <c r="A57" s="19"/>
      <c r="B57" s="27"/>
      <c r="C57" s="57"/>
      <c r="D57" s="58"/>
      <c r="E57" s="59"/>
      <c r="F57" s="58"/>
      <c r="G57" s="59"/>
      <c r="H57" s="16"/>
      <c r="I57" s="7"/>
      <c r="K57" s="28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x14ac:dyDescent="0.25">
      <c r="A58" s="19"/>
      <c r="B58" s="27"/>
      <c r="C58" s="57"/>
      <c r="D58" s="58"/>
      <c r="E58" s="59"/>
      <c r="F58" s="58"/>
      <c r="G58" s="59"/>
      <c r="H58" s="16"/>
      <c r="I58" s="7"/>
      <c r="K58" s="28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x14ac:dyDescent="0.25">
      <c r="A59" s="19"/>
      <c r="B59" s="27"/>
      <c r="C59" s="57"/>
      <c r="D59" s="58"/>
      <c r="E59" s="59"/>
      <c r="F59" s="58"/>
      <c r="G59" s="59"/>
      <c r="H59" s="16"/>
      <c r="I59" s="7"/>
      <c r="K59" s="28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x14ac:dyDescent="0.25">
      <c r="A60" s="19"/>
      <c r="B60" s="27"/>
      <c r="C60" s="57"/>
      <c r="D60" s="58"/>
      <c r="E60" s="59"/>
      <c r="F60" s="58"/>
      <c r="G60" s="59"/>
      <c r="H60" s="13"/>
      <c r="I60" s="7"/>
      <c r="K60" s="28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x14ac:dyDescent="0.25">
      <c r="A61" s="19"/>
      <c r="B61" s="27"/>
      <c r="C61" s="60"/>
      <c r="D61" s="60"/>
      <c r="E61" s="60"/>
      <c r="F61" s="61"/>
      <c r="G61" s="59"/>
      <c r="I61" s="7"/>
      <c r="K61" s="28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3" thickBot="1" x14ac:dyDescent="0.3">
      <c r="A62" s="19"/>
      <c r="B62" s="29"/>
      <c r="C62" s="17"/>
      <c r="D62" s="17"/>
      <c r="E62" s="17"/>
      <c r="F62" s="17"/>
      <c r="G62" s="17"/>
      <c r="H62" s="17"/>
      <c r="I62" s="18"/>
      <c r="J62" s="17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x14ac:dyDescent="0.25">
      <c r="A63" s="19"/>
      <c r="B63" s="19"/>
      <c r="C63" s="19"/>
      <c r="D63" s="21" t="e">
        <f>D60/(E60/1000)</f>
        <v>#DIV/0!</v>
      </c>
      <c r="E63" s="19"/>
      <c r="F63" s="21" t="e">
        <f>F60/(G60/1000)</f>
        <v>#DIV/0!</v>
      </c>
      <c r="G63" s="19"/>
      <c r="H63" s="21"/>
      <c r="I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28" x14ac:dyDescent="0.25">
      <c r="A64" s="19"/>
      <c r="B64" s="19"/>
      <c r="C64" s="19"/>
      <c r="D64" s="19"/>
      <c r="E64" s="19"/>
      <c r="F64" s="19"/>
      <c r="G64" s="19"/>
      <c r="H64" s="19"/>
      <c r="I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 spans="1:28" x14ac:dyDescent="0.25">
      <c r="A65" s="19"/>
      <c r="B65" s="19"/>
      <c r="C65" s="19"/>
      <c r="D65" s="19"/>
      <c r="E65" s="19"/>
      <c r="F65" s="19"/>
      <c r="G65" s="19"/>
      <c r="H65" s="19"/>
      <c r="I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spans="1:28" x14ac:dyDescent="0.25">
      <c r="A66" s="19"/>
      <c r="B66" s="19"/>
      <c r="C66" s="19"/>
      <c r="D66" s="19"/>
      <c r="E66" s="19"/>
      <c r="F66" s="19"/>
      <c r="G66" s="19"/>
      <c r="H66" s="19"/>
      <c r="I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x14ac:dyDescent="0.25">
      <c r="A67" s="19"/>
      <c r="B67" s="19"/>
      <c r="C67" s="19"/>
      <c r="D67" s="19"/>
      <c r="E67" s="19"/>
      <c r="F67" s="19"/>
      <c r="G67" s="19"/>
      <c r="H67" s="19"/>
      <c r="I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</row>
    <row r="68" spans="1:28" x14ac:dyDescent="0.25">
      <c r="A68" s="19"/>
      <c r="B68" s="19"/>
      <c r="C68" s="19"/>
      <c r="D68" s="19"/>
      <c r="E68" s="19"/>
      <c r="F68" s="19"/>
      <c r="G68" s="19"/>
      <c r="H68" s="19"/>
      <c r="I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</row>
    <row r="69" spans="1:28" x14ac:dyDescent="0.25">
      <c r="A69" s="19"/>
      <c r="B69" s="19"/>
      <c r="C69" s="19"/>
      <c r="D69" s="19"/>
      <c r="E69" s="19"/>
      <c r="F69" s="19"/>
      <c r="G69" s="19"/>
      <c r="H69" s="19"/>
      <c r="I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x14ac:dyDescent="0.25">
      <c r="A70" s="19"/>
      <c r="B70" s="19"/>
      <c r="C70" s="19"/>
      <c r="D70" s="19"/>
      <c r="E70" s="19"/>
      <c r="F70" s="19"/>
      <c r="G70" s="19"/>
      <c r="H70" s="19"/>
      <c r="I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 spans="1:28" x14ac:dyDescent="0.25">
      <c r="A71" s="19"/>
      <c r="B71" s="19"/>
      <c r="C71" s="19"/>
      <c r="D71" s="19"/>
      <c r="E71" s="19"/>
      <c r="F71" s="19"/>
      <c r="G71" s="19"/>
      <c r="H71" s="19"/>
      <c r="I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 spans="1:28" x14ac:dyDescent="0.25">
      <c r="A72" s="19"/>
      <c r="B72" s="19"/>
      <c r="C72" s="19"/>
      <c r="D72" s="19"/>
      <c r="E72" s="19"/>
      <c r="F72" s="19"/>
      <c r="G72" s="19"/>
      <c r="H72" s="19"/>
      <c r="I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 spans="1:28" x14ac:dyDescent="0.25">
      <c r="A73" s="19"/>
      <c r="B73" s="19"/>
      <c r="C73" s="19"/>
      <c r="D73" s="19"/>
      <c r="E73" s="19"/>
      <c r="F73" s="19"/>
      <c r="G73" s="19"/>
      <c r="H73" s="19"/>
      <c r="I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x14ac:dyDescent="0.25">
      <c r="A74" s="19"/>
      <c r="B74" s="19"/>
      <c r="C74" s="19"/>
      <c r="D74" s="19"/>
      <c r="E74" s="19"/>
      <c r="F74" s="19"/>
      <c r="G74" s="19"/>
      <c r="H74" s="19"/>
      <c r="I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x14ac:dyDescent="0.25">
      <c r="A75" s="19"/>
      <c r="B75" s="19"/>
      <c r="C75" s="19"/>
      <c r="D75" s="19"/>
      <c r="E75" s="19"/>
      <c r="F75" s="19"/>
      <c r="G75" s="19"/>
      <c r="H75" s="19"/>
      <c r="I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</row>
    <row r="76" spans="1:28" x14ac:dyDescent="0.25">
      <c r="A76" s="19"/>
      <c r="B76" s="19"/>
      <c r="C76" s="19"/>
      <c r="D76" s="19"/>
      <c r="E76" s="19"/>
      <c r="F76" s="19"/>
      <c r="G76" s="19"/>
      <c r="H76" s="19"/>
      <c r="I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  <row r="77" spans="1:28" x14ac:dyDescent="0.25">
      <c r="A77" s="19"/>
      <c r="B77" s="19"/>
      <c r="C77" s="19"/>
      <c r="D77" s="19"/>
      <c r="E77" s="19"/>
      <c r="F77" s="19"/>
      <c r="G77" s="19"/>
      <c r="H77" s="19"/>
      <c r="I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</row>
    <row r="78" spans="1:28" x14ac:dyDescent="0.25">
      <c r="A78" s="19"/>
      <c r="B78" s="19"/>
      <c r="C78" s="19"/>
      <c r="D78" s="19"/>
      <c r="E78" s="19"/>
      <c r="F78" s="19"/>
      <c r="G78" s="19"/>
      <c r="H78" s="19"/>
      <c r="I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</row>
    <row r="79" spans="1:28" x14ac:dyDescent="0.25">
      <c r="A79" s="19"/>
      <c r="B79" s="19"/>
      <c r="C79" s="19"/>
      <c r="D79" s="19"/>
      <c r="E79" s="19"/>
      <c r="F79" s="19"/>
      <c r="G79" s="19"/>
      <c r="H79" s="19"/>
      <c r="I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x14ac:dyDescent="0.25">
      <c r="A80" s="19"/>
      <c r="B80" s="19"/>
      <c r="C80" s="19"/>
      <c r="D80" s="19"/>
      <c r="E80" s="19"/>
      <c r="F80" s="19"/>
      <c r="G80" s="19"/>
      <c r="H80" s="19"/>
      <c r="I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 spans="1:28" x14ac:dyDescent="0.25">
      <c r="A81" s="19"/>
      <c r="B81" s="19"/>
      <c r="C81" s="19"/>
      <c r="D81" s="19"/>
      <c r="E81" s="19"/>
      <c r="F81" s="19"/>
      <c r="G81" s="19"/>
      <c r="H81" s="19"/>
      <c r="I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x14ac:dyDescent="0.25">
      <c r="A82" s="19"/>
      <c r="B82" s="19"/>
      <c r="C82" s="19"/>
      <c r="D82" s="19"/>
      <c r="E82" s="19"/>
      <c r="F82" s="19"/>
      <c r="G82" s="19"/>
      <c r="H82" s="19"/>
      <c r="I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x14ac:dyDescent="0.25">
      <c r="A83" s="19"/>
      <c r="B83" s="19"/>
      <c r="C83" s="19"/>
      <c r="D83" s="19"/>
      <c r="E83" s="19"/>
      <c r="F83" s="19"/>
      <c r="G83" s="19"/>
      <c r="H83" s="19"/>
      <c r="I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1:28" x14ac:dyDescent="0.25">
      <c r="A84" s="19"/>
      <c r="B84" s="19"/>
      <c r="C84" s="19"/>
      <c r="D84" s="19"/>
      <c r="E84" s="19"/>
      <c r="F84" s="19"/>
      <c r="G84" s="19"/>
      <c r="H84" s="19"/>
      <c r="I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x14ac:dyDescent="0.25">
      <c r="A85" s="19"/>
      <c r="B85" s="19"/>
      <c r="C85" s="19"/>
      <c r="D85" s="19"/>
      <c r="E85" s="19"/>
      <c r="F85" s="19"/>
      <c r="G85" s="19"/>
      <c r="H85" s="19"/>
      <c r="I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 spans="1:28" x14ac:dyDescent="0.25">
      <c r="A86" s="19"/>
      <c r="B86" s="19"/>
      <c r="C86" s="19"/>
      <c r="D86" s="19"/>
      <c r="E86" s="19"/>
      <c r="F86" s="19"/>
      <c r="G86" s="19"/>
      <c r="H86" s="19"/>
      <c r="I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</row>
    <row r="87" spans="1:28" x14ac:dyDescent="0.25">
      <c r="A87" s="19"/>
      <c r="B87" s="19"/>
      <c r="C87" s="19"/>
      <c r="D87" s="19"/>
      <c r="E87" s="19"/>
      <c r="F87" s="19"/>
      <c r="G87" s="19"/>
      <c r="H87" s="19"/>
      <c r="I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</row>
    <row r="88" spans="1:28" x14ac:dyDescent="0.25">
      <c r="A88" s="19"/>
      <c r="B88" s="19"/>
      <c r="C88" s="19"/>
      <c r="D88" s="19"/>
      <c r="E88" s="19"/>
      <c r="F88" s="19"/>
      <c r="G88" s="19"/>
      <c r="H88" s="19"/>
      <c r="I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x14ac:dyDescent="0.25">
      <c r="A89" s="19"/>
      <c r="B89" s="19"/>
      <c r="C89" s="19"/>
      <c r="D89" s="19"/>
      <c r="E89" s="19"/>
      <c r="F89" s="19"/>
      <c r="G89" s="19"/>
      <c r="H89" s="19"/>
      <c r="I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x14ac:dyDescent="0.25">
      <c r="A90" s="19"/>
      <c r="B90" s="19"/>
      <c r="C90" s="19"/>
      <c r="D90" s="19"/>
      <c r="E90" s="19"/>
      <c r="F90" s="19"/>
      <c r="G90" s="19"/>
      <c r="H90" s="19"/>
      <c r="I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</row>
    <row r="91" spans="1:28" x14ac:dyDescent="0.25">
      <c r="A91" s="19"/>
      <c r="B91" s="19"/>
      <c r="C91" s="19"/>
      <c r="D91" s="19"/>
      <c r="E91" s="19"/>
      <c r="F91" s="19"/>
      <c r="G91" s="19"/>
      <c r="H91" s="19"/>
      <c r="I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</row>
    <row r="92" spans="1:28" x14ac:dyDescent="0.25">
      <c r="A92" s="19"/>
      <c r="B92" s="19"/>
      <c r="C92" s="19"/>
      <c r="D92" s="19"/>
      <c r="E92" s="19"/>
      <c r="F92" s="19"/>
      <c r="G92" s="19"/>
      <c r="H92" s="19"/>
      <c r="I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x14ac:dyDescent="0.25">
      <c r="A93" s="19"/>
      <c r="B93" s="19"/>
      <c r="C93" s="19"/>
      <c r="D93" s="19"/>
      <c r="E93" s="19"/>
      <c r="F93" s="19"/>
      <c r="G93" s="19"/>
      <c r="H93" s="19"/>
      <c r="I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</row>
    <row r="94" spans="1:28" x14ac:dyDescent="0.25">
      <c r="A94" s="19"/>
      <c r="B94" s="19"/>
      <c r="C94" s="19"/>
      <c r="D94" s="19"/>
      <c r="E94" s="19"/>
      <c r="F94" s="19"/>
      <c r="G94" s="19"/>
      <c r="H94" s="19"/>
      <c r="I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 spans="1:28" x14ac:dyDescent="0.25">
      <c r="A95" s="19"/>
      <c r="B95" s="19"/>
      <c r="C95" s="19"/>
      <c r="D95" s="19"/>
      <c r="E95" s="19"/>
      <c r="F95" s="19"/>
      <c r="G95" s="19"/>
      <c r="H95" s="19"/>
      <c r="I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 spans="1:28" x14ac:dyDescent="0.25">
      <c r="A96" s="19"/>
      <c r="B96" s="19"/>
      <c r="C96" s="19"/>
      <c r="D96" s="19"/>
      <c r="E96" s="19"/>
      <c r="F96" s="19"/>
      <c r="G96" s="19"/>
      <c r="H96" s="19"/>
      <c r="I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 spans="1:28" x14ac:dyDescent="0.25">
      <c r="A97" s="19"/>
      <c r="B97" s="19"/>
      <c r="C97" s="19"/>
      <c r="D97" s="19"/>
      <c r="E97" s="19"/>
      <c r="F97" s="19"/>
      <c r="G97" s="19"/>
      <c r="H97" s="19"/>
      <c r="I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</row>
    <row r="98" spans="1:28" x14ac:dyDescent="0.25">
      <c r="A98" s="19"/>
      <c r="B98" s="19"/>
      <c r="C98" s="19"/>
      <c r="D98" s="19"/>
      <c r="E98" s="19"/>
      <c r="F98" s="19"/>
      <c r="G98" s="19"/>
      <c r="H98" s="19"/>
      <c r="I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</row>
    <row r="99" spans="1:28" x14ac:dyDescent="0.25">
      <c r="A99" s="19"/>
      <c r="B99" s="19"/>
      <c r="C99" s="19"/>
      <c r="D99" s="19"/>
      <c r="E99" s="19"/>
      <c r="F99" s="19"/>
      <c r="G99" s="19"/>
      <c r="H99" s="19"/>
      <c r="I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spans="1:28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spans="1:28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 spans="1:28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</row>
    <row r="103" spans="1:28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 spans="1:28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spans="1:28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spans="1:28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</sheetData>
  <mergeCells count="6">
    <mergeCell ref="C2:H2"/>
    <mergeCell ref="D46:E46"/>
    <mergeCell ref="F46:G46"/>
    <mergeCell ref="E11:G11"/>
    <mergeCell ref="E13:G13"/>
    <mergeCell ref="E14:G14"/>
  </mergeCells>
  <phoneticPr fontId="0" type="noConversion"/>
  <printOptions horizontalCentered="1" verticalCentered="1"/>
  <pageMargins left="0.25" right="0.25" top="0.25" bottom="0.25" header="0.5" footer="0.5"/>
  <pageSetup orientation="portrait" r:id="rId1"/>
  <headerFooter alignWithMargins="0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R20"/>
  <sheetViews>
    <sheetView tabSelected="1" topLeftCell="A2" workbookViewId="0">
      <selection activeCell="K24" sqref="K24"/>
    </sheetView>
  </sheetViews>
  <sheetFormatPr defaultRowHeight="12.5" x14ac:dyDescent="0.25"/>
  <cols>
    <col min="2" max="2" width="9.90625" customWidth="1"/>
    <col min="3" max="3" width="10.54296875" customWidth="1"/>
    <col min="10" max="10" width="10.1796875" customWidth="1"/>
    <col min="13" max="13" width="19.81640625" customWidth="1"/>
    <col min="14" max="14" width="14.81640625" customWidth="1"/>
    <col min="15" max="15" width="13.90625" customWidth="1"/>
    <col min="18" max="18" width="10.1796875" customWidth="1"/>
  </cols>
  <sheetData>
    <row r="3" spans="2:18" x14ac:dyDescent="0.25">
      <c r="B3" s="182" t="s">
        <v>20</v>
      </c>
      <c r="C3" s="182"/>
      <c r="D3" s="182"/>
      <c r="E3" s="182"/>
      <c r="F3" s="182"/>
      <c r="G3" s="182"/>
      <c r="H3" s="182"/>
      <c r="I3" s="182"/>
      <c r="J3" s="182"/>
    </row>
    <row r="4" spans="2:18" x14ac:dyDescent="0.25">
      <c r="B4" s="183" t="s">
        <v>97</v>
      </c>
      <c r="C4" s="182"/>
      <c r="D4" s="182"/>
      <c r="E4" s="182"/>
      <c r="F4" s="182"/>
      <c r="G4" s="182"/>
      <c r="H4" s="182"/>
      <c r="I4" s="182"/>
      <c r="J4" s="182"/>
    </row>
    <row r="5" spans="2:18" x14ac:dyDescent="0.25">
      <c r="B5" s="75"/>
      <c r="C5" s="75"/>
      <c r="D5" s="75"/>
      <c r="E5" s="75"/>
      <c r="F5" s="75"/>
      <c r="G5" s="75"/>
      <c r="H5" s="75"/>
      <c r="I5" s="75"/>
      <c r="J5" s="75"/>
    </row>
    <row r="6" spans="2:18" x14ac:dyDescent="0.25">
      <c r="B6" s="75"/>
      <c r="C6" s="75"/>
      <c r="D6" s="75"/>
      <c r="E6" s="75"/>
      <c r="F6" s="75"/>
      <c r="G6" s="75"/>
      <c r="H6" s="75"/>
      <c r="I6" s="75"/>
      <c r="J6" s="78" t="s">
        <v>21</v>
      </c>
      <c r="N6" s="8" t="s">
        <v>109</v>
      </c>
    </row>
    <row r="7" spans="2:18" x14ac:dyDescent="0.25">
      <c r="B7" s="149" t="s">
        <v>95</v>
      </c>
      <c r="C7" s="76"/>
      <c r="E7" s="150" t="s">
        <v>22</v>
      </c>
      <c r="F7" s="151"/>
      <c r="G7" s="151" t="s">
        <v>23</v>
      </c>
      <c r="H7" s="151"/>
      <c r="I7" s="151" t="s">
        <v>24</v>
      </c>
      <c r="J7" s="150" t="s">
        <v>124</v>
      </c>
      <c r="N7" s="79" t="s">
        <v>32</v>
      </c>
      <c r="O7" s="80" t="s">
        <v>33</v>
      </c>
      <c r="P7" s="79" t="s">
        <v>34</v>
      </c>
      <c r="Q7" s="79" t="s">
        <v>35</v>
      </c>
      <c r="R7" s="79" t="s">
        <v>21</v>
      </c>
    </row>
    <row r="8" spans="2:18" ht="14" x14ac:dyDescent="0.4">
      <c r="B8" t="s">
        <v>26</v>
      </c>
      <c r="C8" s="76">
        <v>2000</v>
      </c>
      <c r="D8" t="s">
        <v>27</v>
      </c>
      <c r="E8" s="74">
        <v>26.17</v>
      </c>
      <c r="F8" s="74" t="s">
        <v>28</v>
      </c>
      <c r="G8" s="74">
        <f>E8+(Calculations!H43*2)</f>
        <v>28.610000000000003</v>
      </c>
      <c r="H8" t="s">
        <v>28</v>
      </c>
      <c r="I8" s="74">
        <f t="shared" ref="I8:I9" si="0">G8-E8</f>
        <v>2.4400000000000013</v>
      </c>
      <c r="J8" s="77">
        <f>I8/E8</f>
        <v>9.3236530378295795E-2</v>
      </c>
      <c r="N8" s="86" t="s">
        <v>36</v>
      </c>
      <c r="O8" s="87" t="s">
        <v>37</v>
      </c>
      <c r="P8" s="86" t="s">
        <v>37</v>
      </c>
      <c r="Q8" s="87" t="s">
        <v>38</v>
      </c>
      <c r="R8" s="86" t="s">
        <v>25</v>
      </c>
    </row>
    <row r="9" spans="2:18" x14ac:dyDescent="0.25">
      <c r="B9" t="s">
        <v>31</v>
      </c>
      <c r="C9" s="76">
        <v>2000</v>
      </c>
      <c r="D9" t="s">
        <v>27</v>
      </c>
      <c r="E9" s="147">
        <v>8.7899999999999992E-3</v>
      </c>
      <c r="F9" s="74" t="s">
        <v>30</v>
      </c>
      <c r="G9" s="147">
        <f>E9+(Calculations!H43/1000)</f>
        <v>1.001E-2</v>
      </c>
      <c r="H9" t="s">
        <v>30</v>
      </c>
      <c r="I9" s="147">
        <f t="shared" si="0"/>
        <v>1.2200000000000006E-3</v>
      </c>
      <c r="J9" s="77">
        <f t="shared" ref="J9" si="1">I9/E9</f>
        <v>0.13879408418657574</v>
      </c>
      <c r="N9" s="121">
        <v>4000</v>
      </c>
      <c r="O9" s="74">
        <f>E8+(2000*E9)</f>
        <v>43.75</v>
      </c>
      <c r="P9" s="74">
        <f>G8+(2000*G9)</f>
        <v>48.63</v>
      </c>
      <c r="Q9" s="74">
        <f>P9-O9</f>
        <v>4.8800000000000026</v>
      </c>
      <c r="R9" s="157">
        <f>Q9/O9</f>
        <v>0.11154285714285721</v>
      </c>
    </row>
    <row r="10" spans="2:18" x14ac:dyDescent="0.25">
      <c r="B10" s="75"/>
      <c r="C10" s="75"/>
      <c r="D10" s="75"/>
      <c r="E10" s="75"/>
      <c r="F10" s="75"/>
      <c r="G10" s="75"/>
      <c r="H10" s="75"/>
      <c r="I10" s="75"/>
      <c r="J10" s="78"/>
    </row>
    <row r="11" spans="2:18" x14ac:dyDescent="0.25">
      <c r="B11" s="75"/>
      <c r="C11" s="76"/>
      <c r="E11" s="74"/>
      <c r="F11" s="75"/>
      <c r="G11" s="74"/>
      <c r="I11" s="75"/>
      <c r="J11" s="78" t="s">
        <v>21</v>
      </c>
    </row>
    <row r="12" spans="2:18" x14ac:dyDescent="0.25">
      <c r="B12" s="149" t="s">
        <v>96</v>
      </c>
      <c r="C12" s="76"/>
      <c r="E12" s="150" t="s">
        <v>22</v>
      </c>
      <c r="F12" s="150"/>
      <c r="G12" s="150" t="s">
        <v>23</v>
      </c>
      <c r="H12" s="150"/>
      <c r="I12" s="150" t="s">
        <v>24</v>
      </c>
      <c r="J12" s="150" t="s">
        <v>124</v>
      </c>
      <c r="M12" s="8"/>
    </row>
    <row r="13" spans="2:18" ht="13" thickBot="1" x14ac:dyDescent="0.3">
      <c r="B13" t="s">
        <v>26</v>
      </c>
      <c r="C13" s="76">
        <v>2000</v>
      </c>
      <c r="D13" t="s">
        <v>27</v>
      </c>
      <c r="E13" s="74">
        <v>26.17</v>
      </c>
      <c r="F13" s="74" t="s">
        <v>28</v>
      </c>
      <c r="G13" s="74">
        <f>E13+(Calculations!H43*2)</f>
        <v>28.610000000000003</v>
      </c>
      <c r="H13" t="s">
        <v>28</v>
      </c>
      <c r="I13" s="74">
        <f>G13-E13</f>
        <v>2.4400000000000013</v>
      </c>
      <c r="J13" s="77">
        <f>I13/E13</f>
        <v>9.3236530378295795E-2</v>
      </c>
      <c r="M13" s="8"/>
      <c r="N13" s="79"/>
      <c r="O13" s="80"/>
      <c r="P13" s="79"/>
      <c r="Q13" s="79"/>
      <c r="R13" s="79"/>
    </row>
    <row r="14" spans="2:18" x14ac:dyDescent="0.25">
      <c r="B14" t="s">
        <v>31</v>
      </c>
      <c r="C14" s="76">
        <v>2000</v>
      </c>
      <c r="D14" t="s">
        <v>27</v>
      </c>
      <c r="E14" s="147">
        <v>8.7899999999999992E-3</v>
      </c>
      <c r="F14" s="74" t="s">
        <v>30</v>
      </c>
      <c r="G14" s="147">
        <f>E14+(Calculations!H43/1000)</f>
        <v>1.001E-2</v>
      </c>
      <c r="H14" t="s">
        <v>30</v>
      </c>
      <c r="I14" s="147">
        <f t="shared" ref="I14" si="2">G14-E14</f>
        <v>1.2200000000000006E-3</v>
      </c>
      <c r="J14" s="77">
        <f t="shared" ref="J14" si="3">I14/E14</f>
        <v>0.13879408418657574</v>
      </c>
      <c r="M14" s="160"/>
      <c r="N14" s="172" t="s">
        <v>118</v>
      </c>
      <c r="O14" s="161" t="s">
        <v>107</v>
      </c>
      <c r="P14" s="74"/>
      <c r="Q14" s="72"/>
      <c r="R14" s="77"/>
    </row>
    <row r="15" spans="2:18" ht="14" x14ac:dyDescent="0.4">
      <c r="M15" s="162"/>
      <c r="N15" s="86" t="s">
        <v>119</v>
      </c>
      <c r="O15" s="173" t="s">
        <v>108</v>
      </c>
      <c r="P15" s="155"/>
      <c r="Q15" s="75"/>
      <c r="R15" s="77"/>
    </row>
    <row r="16" spans="2:18" x14ac:dyDescent="0.25">
      <c r="B16" s="149" t="s">
        <v>98</v>
      </c>
      <c r="C16" s="76"/>
      <c r="E16" s="150" t="s">
        <v>22</v>
      </c>
      <c r="F16" s="150"/>
      <c r="G16" s="150" t="s">
        <v>23</v>
      </c>
      <c r="H16" s="150"/>
      <c r="I16" s="150" t="s">
        <v>24</v>
      </c>
      <c r="J16" s="152" t="s">
        <v>25</v>
      </c>
      <c r="M16" s="163" t="s">
        <v>105</v>
      </c>
      <c r="N16" s="158">
        <f>Calculations!F21</f>
        <v>292178900</v>
      </c>
      <c r="O16" s="170">
        <v>256997291</v>
      </c>
      <c r="P16" s="10"/>
    </row>
    <row r="17" spans="5:16" x14ac:dyDescent="0.25">
      <c r="E17" s="153">
        <v>4.79E-3</v>
      </c>
      <c r="F17" s="74" t="s">
        <v>30</v>
      </c>
      <c r="G17" s="147">
        <f>E17+(Calculations!H43/1000)</f>
        <v>6.0099999999999997E-3</v>
      </c>
      <c r="H17" t="s">
        <v>30</v>
      </c>
      <c r="I17" s="147">
        <f t="shared" ref="I17" si="4">G17-E17</f>
        <v>1.2199999999999997E-3</v>
      </c>
      <c r="J17" s="77">
        <f t="shared" ref="J17" si="5">I17/E17</f>
        <v>0.25469728601252606</v>
      </c>
      <c r="M17" s="164" t="s">
        <v>106</v>
      </c>
      <c r="N17" s="165">
        <f>Calculations!G37</f>
        <v>128972735</v>
      </c>
      <c r="O17" s="166">
        <v>147315243</v>
      </c>
      <c r="P17" s="156"/>
    </row>
    <row r="18" spans="5:16" x14ac:dyDescent="0.25">
      <c r="M18" s="167" t="s">
        <v>116</v>
      </c>
      <c r="N18" s="165">
        <f>O18</f>
        <v>22721897</v>
      </c>
      <c r="O18" s="166">
        <v>22721897</v>
      </c>
    </row>
    <row r="19" spans="5:16" x14ac:dyDescent="0.25">
      <c r="M19" s="27" t="s">
        <v>24</v>
      </c>
      <c r="N19" s="165">
        <f>N16-N17-N18</f>
        <v>140484268</v>
      </c>
      <c r="O19" s="166">
        <f>O16-O17-O18</f>
        <v>86960151</v>
      </c>
    </row>
    <row r="20" spans="5:16" ht="13" thickBot="1" x14ac:dyDescent="0.3">
      <c r="M20" s="171" t="s">
        <v>117</v>
      </c>
      <c r="N20" s="168">
        <f>N19/N16</f>
        <v>0.48081592476390322</v>
      </c>
      <c r="O20" s="169">
        <f>O19/O16</f>
        <v>0.33836991301204028</v>
      </c>
    </row>
  </sheetData>
  <mergeCells count="2">
    <mergeCell ref="B3:J3"/>
    <mergeCell ref="B4:J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AC78-D8D7-41BD-A6CE-2B80D96CE52A}">
  <dimension ref="B2:V61"/>
  <sheetViews>
    <sheetView topLeftCell="A40" workbookViewId="0">
      <selection activeCell="I56" sqref="I56"/>
    </sheetView>
  </sheetViews>
  <sheetFormatPr defaultRowHeight="12.5" x14ac:dyDescent="0.25"/>
  <cols>
    <col min="3" max="3" width="13.08984375" customWidth="1"/>
    <col min="4" max="4" width="18" customWidth="1"/>
    <col min="5" max="5" width="11.08984375" customWidth="1"/>
    <col min="6" max="6" width="10" bestFit="1" customWidth="1"/>
    <col min="7" max="7" width="13.6328125" bestFit="1" customWidth="1"/>
    <col min="8" max="9" width="12.1796875" bestFit="1" customWidth="1"/>
    <col min="10" max="10" width="12.36328125" customWidth="1"/>
    <col min="14" max="14" width="11.1796875" customWidth="1"/>
    <col min="17" max="19" width="10" bestFit="1" customWidth="1"/>
  </cols>
  <sheetData>
    <row r="2" spans="2:10" x14ac:dyDescent="0.25">
      <c r="C2" s="10" t="s">
        <v>89</v>
      </c>
      <c r="D2" s="84" t="s">
        <v>86</v>
      </c>
      <c r="G2" s="10" t="s">
        <v>89</v>
      </c>
      <c r="H2" s="84" t="s">
        <v>87</v>
      </c>
    </row>
    <row r="3" spans="2:10" x14ac:dyDescent="0.25">
      <c r="C3" s="76">
        <f>C22+C40+C58</f>
        <v>46075500</v>
      </c>
      <c r="D3" s="83">
        <f>C3*0.00361</f>
        <v>166332.55499999999</v>
      </c>
      <c r="G3" s="76">
        <f>G22+G40+G58</f>
        <v>46075500</v>
      </c>
      <c r="H3" s="83">
        <f>G3*0.0047</f>
        <v>216554.85</v>
      </c>
    </row>
    <row r="7" spans="2:10" x14ac:dyDescent="0.25">
      <c r="C7" s="186" t="s">
        <v>79</v>
      </c>
      <c r="D7" s="186"/>
    </row>
    <row r="8" spans="2:10" x14ac:dyDescent="0.25">
      <c r="B8" s="84">
        <v>2025</v>
      </c>
      <c r="C8" s="84" t="s">
        <v>90</v>
      </c>
      <c r="D8" s="84" t="s">
        <v>86</v>
      </c>
      <c r="E8" s="84"/>
      <c r="F8" s="84">
        <v>2025</v>
      </c>
      <c r="G8" s="84" t="s">
        <v>90</v>
      </c>
      <c r="H8" s="84" t="s">
        <v>87</v>
      </c>
      <c r="I8" s="84"/>
      <c r="J8" s="84"/>
    </row>
    <row r="9" spans="2:10" x14ac:dyDescent="0.25">
      <c r="B9" t="s">
        <v>42</v>
      </c>
      <c r="C9">
        <v>1470000</v>
      </c>
      <c r="D9" s="83">
        <f>C9*0.00361</f>
        <v>5306.7</v>
      </c>
      <c r="F9" t="s">
        <v>42</v>
      </c>
      <c r="G9">
        <v>1470000</v>
      </c>
      <c r="H9" s="83">
        <f>G9*0.0047</f>
        <v>6909</v>
      </c>
    </row>
    <row r="10" spans="2:10" x14ac:dyDescent="0.25">
      <c r="B10" t="s">
        <v>43</v>
      </c>
      <c r="C10">
        <v>1886000</v>
      </c>
      <c r="D10" s="83">
        <f t="shared" ref="D10:D20" si="0">C10*0.00361</f>
        <v>6808.46</v>
      </c>
      <c r="F10" t="s">
        <v>43</v>
      </c>
      <c r="G10">
        <v>1886000</v>
      </c>
      <c r="H10" s="83">
        <f t="shared" ref="H10:H20" si="1">G10*0.0047</f>
        <v>8864.2000000000007</v>
      </c>
      <c r="I10" s="83"/>
    </row>
    <row r="11" spans="2:10" x14ac:dyDescent="0.25">
      <c r="B11" t="s">
        <v>44</v>
      </c>
      <c r="C11">
        <v>1462000</v>
      </c>
      <c r="D11" s="83">
        <f t="shared" si="0"/>
        <v>5277.82</v>
      </c>
      <c r="F11" t="s">
        <v>44</v>
      </c>
      <c r="G11">
        <v>1462000</v>
      </c>
      <c r="H11" s="83">
        <f t="shared" si="1"/>
        <v>6871.4000000000005</v>
      </c>
      <c r="I11" s="83"/>
    </row>
    <row r="12" spans="2:10" x14ac:dyDescent="0.25">
      <c r="B12" t="s">
        <v>80</v>
      </c>
      <c r="C12">
        <v>1595000</v>
      </c>
      <c r="D12" s="83">
        <f t="shared" si="0"/>
        <v>5757.95</v>
      </c>
      <c r="F12" t="s">
        <v>80</v>
      </c>
      <c r="G12">
        <v>1595000</v>
      </c>
      <c r="H12" s="83">
        <f t="shared" si="1"/>
        <v>7496.5</v>
      </c>
      <c r="I12" s="83"/>
    </row>
    <row r="13" spans="2:10" x14ac:dyDescent="0.25">
      <c r="B13" t="s">
        <v>81</v>
      </c>
      <c r="C13">
        <v>1458000</v>
      </c>
      <c r="D13" s="83">
        <f t="shared" si="0"/>
        <v>5263.38</v>
      </c>
      <c r="F13" t="s">
        <v>81</v>
      </c>
      <c r="G13">
        <v>1458000</v>
      </c>
      <c r="H13" s="83">
        <f t="shared" si="1"/>
        <v>6852.6</v>
      </c>
      <c r="I13" s="83"/>
    </row>
    <row r="14" spans="2:10" x14ac:dyDescent="0.25">
      <c r="B14" t="s">
        <v>82</v>
      </c>
      <c r="C14">
        <v>1541000</v>
      </c>
      <c r="D14" s="83">
        <f t="shared" si="0"/>
        <v>5563.01</v>
      </c>
      <c r="F14" t="s">
        <v>82</v>
      </c>
      <c r="G14">
        <v>1541000</v>
      </c>
      <c r="H14" s="83">
        <f t="shared" si="1"/>
        <v>7242.7000000000007</v>
      </c>
      <c r="I14" s="83"/>
    </row>
    <row r="15" spans="2:10" x14ac:dyDescent="0.25">
      <c r="B15" t="s">
        <v>83</v>
      </c>
      <c r="C15">
        <v>1640000</v>
      </c>
      <c r="D15" s="83">
        <f t="shared" si="0"/>
        <v>5920.4</v>
      </c>
      <c r="F15" t="s">
        <v>83</v>
      </c>
      <c r="G15">
        <v>1640000</v>
      </c>
      <c r="H15" s="83">
        <f t="shared" si="1"/>
        <v>7708</v>
      </c>
      <c r="I15" s="83"/>
    </row>
    <row r="16" spans="2:10" x14ac:dyDescent="0.25">
      <c r="B16" t="s">
        <v>84</v>
      </c>
      <c r="C16">
        <v>1733000</v>
      </c>
      <c r="D16" s="83">
        <f t="shared" si="0"/>
        <v>6256.13</v>
      </c>
      <c r="F16" t="s">
        <v>84</v>
      </c>
      <c r="G16">
        <v>1733000</v>
      </c>
      <c r="H16" s="83">
        <f t="shared" si="1"/>
        <v>8145.1</v>
      </c>
      <c r="I16" s="83"/>
    </row>
    <row r="17" spans="2:22" x14ac:dyDescent="0.25">
      <c r="B17" t="s">
        <v>85</v>
      </c>
      <c r="C17">
        <v>1247000</v>
      </c>
      <c r="D17" s="83">
        <f t="shared" si="0"/>
        <v>4501.67</v>
      </c>
      <c r="F17" t="s">
        <v>85</v>
      </c>
      <c r="G17">
        <v>1247000</v>
      </c>
      <c r="H17" s="83">
        <f t="shared" si="1"/>
        <v>5860.9000000000005</v>
      </c>
      <c r="I17" s="83"/>
    </row>
    <row r="18" spans="2:22" x14ac:dyDescent="0.25">
      <c r="B18" t="s">
        <v>39</v>
      </c>
      <c r="C18">
        <v>1540000</v>
      </c>
      <c r="D18" s="83">
        <f t="shared" si="0"/>
        <v>5559.4</v>
      </c>
      <c r="F18" t="s">
        <v>39</v>
      </c>
      <c r="G18">
        <v>1540000</v>
      </c>
      <c r="H18" s="83">
        <f t="shared" si="1"/>
        <v>7238</v>
      </c>
      <c r="I18" s="83"/>
    </row>
    <row r="19" spans="2:22" x14ac:dyDescent="0.25">
      <c r="B19" t="s">
        <v>40</v>
      </c>
      <c r="C19">
        <v>1673000</v>
      </c>
      <c r="D19" s="83">
        <f t="shared" si="0"/>
        <v>6039.53</v>
      </c>
      <c r="F19" t="s">
        <v>40</v>
      </c>
      <c r="G19">
        <v>1673000</v>
      </c>
      <c r="H19" s="83">
        <f t="shared" si="1"/>
        <v>7863.1</v>
      </c>
      <c r="I19" s="83"/>
    </row>
    <row r="20" spans="2:22" x14ac:dyDescent="0.25">
      <c r="B20" t="s">
        <v>41</v>
      </c>
      <c r="C20">
        <v>1623000</v>
      </c>
      <c r="D20" s="83">
        <f t="shared" si="0"/>
        <v>5859.03</v>
      </c>
      <c r="F20" t="s">
        <v>41</v>
      </c>
      <c r="G20">
        <v>1623000</v>
      </c>
      <c r="H20" s="83">
        <f t="shared" si="1"/>
        <v>7628.1</v>
      </c>
      <c r="I20" s="83"/>
    </row>
    <row r="21" spans="2:22" x14ac:dyDescent="0.25">
      <c r="C21" s="82"/>
      <c r="D21" s="83">
        <f t="shared" ref="D21" si="2">C21*0.00195</f>
        <v>0</v>
      </c>
      <c r="G21" s="82"/>
      <c r="H21" s="83">
        <f t="shared" ref="H21" si="3">G21*0.00195</f>
        <v>0</v>
      </c>
      <c r="I21" s="85"/>
      <c r="J21" s="82"/>
    </row>
    <row r="22" spans="2:22" x14ac:dyDescent="0.25">
      <c r="C22" s="121">
        <f>SUM(C9:C21)</f>
        <v>18868000</v>
      </c>
      <c r="D22" s="83">
        <f>SUM(D9:D21)</f>
        <v>68113.48</v>
      </c>
      <c r="E22">
        <f>SUM(E9:E21)</f>
        <v>0</v>
      </c>
      <c r="G22">
        <f>SUM(G9:G21)</f>
        <v>18868000</v>
      </c>
      <c r="H22" s="83">
        <f>SUM(H9:H21)</f>
        <v>88679.60000000002</v>
      </c>
      <c r="I22" s="83"/>
    </row>
    <row r="25" spans="2:22" x14ac:dyDescent="0.25">
      <c r="C25" s="186" t="s">
        <v>79</v>
      </c>
      <c r="D25" s="186"/>
    </row>
    <row r="26" spans="2:22" ht="14.5" x14ac:dyDescent="0.35">
      <c r="B26" s="84">
        <v>2025</v>
      </c>
      <c r="C26" s="84" t="s">
        <v>91</v>
      </c>
      <c r="D26" s="84" t="s">
        <v>86</v>
      </c>
      <c r="E26" s="84"/>
      <c r="F26" s="84">
        <v>2025</v>
      </c>
      <c r="G26" s="84" t="s">
        <v>91</v>
      </c>
      <c r="H26" s="84" t="s">
        <v>87</v>
      </c>
      <c r="I26" s="128"/>
      <c r="J26" s="96"/>
      <c r="K26" s="129"/>
      <c r="M26" s="123"/>
      <c r="N26" s="88"/>
      <c r="O26" s="124"/>
      <c r="P26" s="184"/>
      <c r="Q26" s="184"/>
      <c r="R26" s="126"/>
      <c r="S26" s="127"/>
      <c r="T26" s="128"/>
      <c r="U26" s="96"/>
      <c r="V26" s="129"/>
    </row>
    <row r="27" spans="2:22" ht="14.5" x14ac:dyDescent="0.35">
      <c r="B27" t="s">
        <v>42</v>
      </c>
      <c r="C27">
        <v>600700</v>
      </c>
      <c r="D27" s="83">
        <f>C27*0.00361</f>
        <v>2168.527</v>
      </c>
      <c r="F27" t="s">
        <v>42</v>
      </c>
      <c r="G27">
        <f>C27</f>
        <v>600700</v>
      </c>
      <c r="H27" s="83">
        <f>G27*0.0047</f>
        <v>2823.29</v>
      </c>
      <c r="I27" s="130"/>
      <c r="J27" s="130"/>
      <c r="K27" s="128"/>
      <c r="M27" s="123"/>
      <c r="N27" s="88"/>
      <c r="O27" s="124"/>
      <c r="P27" s="125"/>
      <c r="Q27" s="130"/>
      <c r="R27" s="130"/>
      <c r="S27" s="130"/>
      <c r="T27" s="130"/>
      <c r="U27" s="130"/>
      <c r="V27" s="128"/>
    </row>
    <row r="28" spans="2:22" ht="14.5" x14ac:dyDescent="0.35">
      <c r="B28" t="s">
        <v>43</v>
      </c>
      <c r="C28">
        <v>855600</v>
      </c>
      <c r="D28" s="83">
        <f t="shared" ref="D28:D38" si="4">C28*0.00361</f>
        <v>3088.7159999999999</v>
      </c>
      <c r="F28" t="s">
        <v>43</v>
      </c>
      <c r="G28">
        <f t="shared" ref="G28:G38" si="5">C28</f>
        <v>855600</v>
      </c>
      <c r="H28" s="83">
        <f t="shared" ref="H28:H38" si="6">G28*0.0047</f>
        <v>4021.32</v>
      </c>
      <c r="I28" s="132"/>
      <c r="J28" s="132"/>
      <c r="K28" s="130"/>
      <c r="M28" s="128"/>
      <c r="N28" s="89"/>
      <c r="O28" s="131"/>
      <c r="P28" s="131"/>
      <c r="Q28" s="132"/>
      <c r="R28" s="132"/>
      <c r="S28" s="132"/>
      <c r="T28" s="132"/>
      <c r="U28" s="132"/>
      <c r="V28" s="130"/>
    </row>
    <row r="29" spans="2:22" ht="14.5" x14ac:dyDescent="0.35">
      <c r="B29" t="s">
        <v>44</v>
      </c>
      <c r="C29">
        <v>698200</v>
      </c>
      <c r="D29" s="83">
        <f t="shared" si="4"/>
        <v>2520.502</v>
      </c>
      <c r="F29" t="s">
        <v>44</v>
      </c>
      <c r="G29">
        <f t="shared" si="5"/>
        <v>698200</v>
      </c>
      <c r="H29" s="83">
        <f t="shared" si="6"/>
        <v>3281.54</v>
      </c>
      <c r="I29" s="91"/>
      <c r="J29" s="91"/>
      <c r="K29" s="88"/>
      <c r="M29" s="130"/>
      <c r="N29" s="88"/>
      <c r="O29" s="90"/>
      <c r="P29" s="88"/>
      <c r="Q29" s="91"/>
      <c r="R29" s="91"/>
      <c r="S29" s="91"/>
      <c r="T29" s="91"/>
      <c r="U29" s="91"/>
      <c r="V29" s="88"/>
    </row>
    <row r="30" spans="2:22" ht="14.5" x14ac:dyDescent="0.35">
      <c r="B30" t="s">
        <v>80</v>
      </c>
      <c r="C30">
        <v>1046100</v>
      </c>
      <c r="D30" s="83">
        <f t="shared" si="4"/>
        <v>3776.4209999999998</v>
      </c>
      <c r="F30" t="s">
        <v>80</v>
      </c>
      <c r="G30">
        <f t="shared" si="5"/>
        <v>1046100</v>
      </c>
      <c r="H30" s="83">
        <f t="shared" si="6"/>
        <v>4916.67</v>
      </c>
      <c r="I30" s="91"/>
      <c r="J30" s="91"/>
      <c r="K30" s="88"/>
      <c r="M30" s="130"/>
      <c r="N30" s="88"/>
      <c r="O30" s="90"/>
      <c r="P30" s="88"/>
      <c r="Q30" s="91"/>
      <c r="R30" s="91"/>
      <c r="S30" s="91"/>
      <c r="T30" s="91"/>
      <c r="U30" s="91"/>
      <c r="V30" s="88"/>
    </row>
    <row r="31" spans="2:22" ht="14.5" x14ac:dyDescent="0.35">
      <c r="B31" t="s">
        <v>81</v>
      </c>
      <c r="C31">
        <v>787200</v>
      </c>
      <c r="D31" s="83">
        <f t="shared" si="4"/>
        <v>2841.7919999999999</v>
      </c>
      <c r="F31" t="s">
        <v>81</v>
      </c>
      <c r="G31">
        <f t="shared" si="5"/>
        <v>787200</v>
      </c>
      <c r="H31" s="83">
        <f t="shared" si="6"/>
        <v>3699.84</v>
      </c>
      <c r="I31" s="91"/>
      <c r="J31" s="91"/>
      <c r="K31" s="88"/>
      <c r="M31" s="130"/>
      <c r="N31" s="88"/>
      <c r="O31" s="90"/>
      <c r="P31" s="88"/>
      <c r="Q31" s="91"/>
      <c r="R31" s="91"/>
      <c r="S31" s="91"/>
      <c r="T31" s="91"/>
      <c r="U31" s="91"/>
      <c r="V31" s="88"/>
    </row>
    <row r="32" spans="2:22" ht="14.5" x14ac:dyDescent="0.35">
      <c r="B32" t="s">
        <v>82</v>
      </c>
      <c r="C32">
        <v>810900</v>
      </c>
      <c r="D32" s="83">
        <f t="shared" si="4"/>
        <v>2927.3490000000002</v>
      </c>
      <c r="F32" t="s">
        <v>82</v>
      </c>
      <c r="G32">
        <f t="shared" si="5"/>
        <v>810900</v>
      </c>
      <c r="H32" s="83">
        <f t="shared" si="6"/>
        <v>3811.23</v>
      </c>
      <c r="I32" s="91"/>
      <c r="J32" s="91"/>
      <c r="K32" s="88"/>
      <c r="M32" s="130"/>
      <c r="N32" s="88"/>
      <c r="O32" s="90"/>
      <c r="P32" s="88"/>
      <c r="Q32" s="91"/>
      <c r="R32" s="91"/>
      <c r="S32" s="91"/>
      <c r="T32" s="91"/>
      <c r="U32" s="91"/>
      <c r="V32" s="88"/>
    </row>
    <row r="33" spans="2:22" ht="16" x14ac:dyDescent="0.5">
      <c r="B33" t="s">
        <v>83</v>
      </c>
      <c r="C33">
        <v>860300</v>
      </c>
      <c r="D33" s="83">
        <f t="shared" si="4"/>
        <v>3105.683</v>
      </c>
      <c r="F33" t="s">
        <v>83</v>
      </c>
      <c r="G33">
        <f t="shared" si="5"/>
        <v>860300</v>
      </c>
      <c r="H33" s="83">
        <f t="shared" si="6"/>
        <v>4043.4100000000003</v>
      </c>
      <c r="I33" s="94"/>
      <c r="J33" s="94"/>
      <c r="K33" s="93"/>
      <c r="M33" s="130"/>
      <c r="N33" s="88"/>
      <c r="O33" s="92"/>
      <c r="P33" s="93"/>
      <c r="Q33" s="94"/>
      <c r="R33" s="94"/>
      <c r="S33" s="94"/>
      <c r="T33" s="94"/>
      <c r="U33" s="94"/>
      <c r="V33" s="93"/>
    </row>
    <row r="34" spans="2:22" ht="14.5" x14ac:dyDescent="0.35">
      <c r="B34" t="s">
        <v>84</v>
      </c>
      <c r="C34">
        <v>727800</v>
      </c>
      <c r="D34" s="83">
        <f t="shared" si="4"/>
        <v>2627.3580000000002</v>
      </c>
      <c r="F34" t="s">
        <v>84</v>
      </c>
      <c r="G34">
        <f t="shared" si="5"/>
        <v>727800</v>
      </c>
      <c r="H34" s="83">
        <f t="shared" si="6"/>
        <v>3420.6600000000003</v>
      </c>
      <c r="I34" s="88"/>
      <c r="J34" s="88"/>
      <c r="K34" s="88"/>
      <c r="M34" s="130"/>
      <c r="N34" s="88"/>
      <c r="O34" s="90"/>
      <c r="P34" s="88"/>
      <c r="Q34" s="88"/>
      <c r="R34" s="88"/>
      <c r="S34" s="88"/>
      <c r="T34" s="88"/>
      <c r="U34" s="88"/>
      <c r="V34" s="88"/>
    </row>
    <row r="35" spans="2:22" ht="14.5" x14ac:dyDescent="0.35">
      <c r="B35" t="s">
        <v>85</v>
      </c>
      <c r="C35">
        <v>1375400</v>
      </c>
      <c r="D35" s="83">
        <f t="shared" si="4"/>
        <v>4965.1939999999995</v>
      </c>
      <c r="F35" t="s">
        <v>85</v>
      </c>
      <c r="G35">
        <f t="shared" si="5"/>
        <v>1375400</v>
      </c>
      <c r="H35" s="83">
        <f t="shared" si="6"/>
        <v>6464.38</v>
      </c>
      <c r="I35" s="128"/>
      <c r="J35" s="96"/>
      <c r="K35" s="133"/>
      <c r="M35" s="128"/>
      <c r="N35" s="88"/>
      <c r="O35" s="95"/>
      <c r="P35" s="88"/>
      <c r="Q35" s="128"/>
      <c r="R35" s="128"/>
      <c r="S35" s="95"/>
      <c r="T35" s="128"/>
      <c r="U35" s="96"/>
      <c r="V35" s="133"/>
    </row>
    <row r="36" spans="2:22" ht="14.5" x14ac:dyDescent="0.35">
      <c r="B36" t="s">
        <v>39</v>
      </c>
      <c r="C36">
        <v>754300</v>
      </c>
      <c r="D36" s="83">
        <f t="shared" si="4"/>
        <v>2723.0230000000001</v>
      </c>
      <c r="F36" t="s">
        <v>39</v>
      </c>
      <c r="G36">
        <f t="shared" si="5"/>
        <v>754300</v>
      </c>
      <c r="H36" s="83">
        <f t="shared" si="6"/>
        <v>3545.21</v>
      </c>
      <c r="I36" s="128"/>
      <c r="J36" s="96"/>
      <c r="K36" s="133"/>
      <c r="M36" s="123"/>
      <c r="N36" s="123"/>
      <c r="O36" s="123"/>
      <c r="P36" s="125"/>
      <c r="Q36" s="184"/>
      <c r="R36" s="184"/>
      <c r="S36" s="123"/>
      <c r="T36" s="128"/>
      <c r="U36" s="96"/>
      <c r="V36" s="133"/>
    </row>
    <row r="37" spans="2:22" ht="14.5" x14ac:dyDescent="0.35">
      <c r="B37" t="s">
        <v>40</v>
      </c>
      <c r="C37">
        <v>966900</v>
      </c>
      <c r="D37" s="83">
        <f t="shared" si="4"/>
        <v>3490.509</v>
      </c>
      <c r="F37" t="s">
        <v>40</v>
      </c>
      <c r="G37">
        <f t="shared" si="5"/>
        <v>966900</v>
      </c>
      <c r="H37" s="83">
        <f t="shared" si="6"/>
        <v>4544.43</v>
      </c>
      <c r="I37" s="128"/>
      <c r="J37" s="96"/>
      <c r="K37" s="133"/>
      <c r="M37" s="128"/>
      <c r="N37" s="89"/>
      <c r="O37" s="131"/>
      <c r="P37" s="131"/>
      <c r="Q37" s="185"/>
      <c r="R37" s="185"/>
      <c r="S37" s="134"/>
      <c r="T37" s="128"/>
      <c r="U37" s="96"/>
      <c r="V37" s="133"/>
    </row>
    <row r="38" spans="2:22" ht="14.5" x14ac:dyDescent="0.35">
      <c r="B38" t="s">
        <v>41</v>
      </c>
      <c r="C38">
        <v>1599400</v>
      </c>
      <c r="D38" s="83">
        <f t="shared" si="4"/>
        <v>5773.8339999999998</v>
      </c>
      <c r="F38" t="s">
        <v>41</v>
      </c>
      <c r="G38">
        <f t="shared" si="5"/>
        <v>1599400</v>
      </c>
      <c r="H38" s="83">
        <f t="shared" si="6"/>
        <v>7517.18</v>
      </c>
      <c r="I38" s="128"/>
      <c r="J38" s="96"/>
      <c r="K38" s="133"/>
      <c r="M38" s="130"/>
      <c r="N38" s="88"/>
      <c r="O38" s="126"/>
      <c r="P38" s="126"/>
      <c r="Q38" s="97"/>
      <c r="R38" s="98"/>
      <c r="S38" s="99"/>
      <c r="T38" s="128"/>
      <c r="U38" s="96"/>
      <c r="V38" s="133"/>
    </row>
    <row r="39" spans="2:22" ht="14.5" x14ac:dyDescent="0.35">
      <c r="C39" s="82"/>
      <c r="D39" s="83">
        <f t="shared" ref="D39" si="7">C39*0.00195</f>
        <v>0</v>
      </c>
      <c r="G39" s="82"/>
      <c r="H39" s="83">
        <f t="shared" ref="H39" si="8">G39*0.00195</f>
        <v>0</v>
      </c>
      <c r="I39" s="128"/>
      <c r="J39" s="96"/>
      <c r="K39" s="133"/>
      <c r="M39" s="130"/>
      <c r="N39" s="88"/>
      <c r="O39" s="128"/>
      <c r="P39" s="126"/>
      <c r="Q39" s="100"/>
      <c r="R39" s="98"/>
      <c r="S39" s="99"/>
      <c r="T39" s="128"/>
      <c r="U39" s="96"/>
      <c r="V39" s="133"/>
    </row>
    <row r="40" spans="2:22" ht="14.5" x14ac:dyDescent="0.35">
      <c r="C40" s="121">
        <f>SUM(C27:C39)</f>
        <v>11082800</v>
      </c>
      <c r="D40" s="83">
        <f>SUM(D27:D39)</f>
        <v>40008.908000000003</v>
      </c>
      <c r="E40">
        <f>SUM(E27:E39)</f>
        <v>0</v>
      </c>
      <c r="G40">
        <f>SUM(G27:G39)</f>
        <v>11082800</v>
      </c>
      <c r="H40" s="83">
        <f>SUM(H27:H39)</f>
        <v>52089.16</v>
      </c>
      <c r="I40" s="128"/>
      <c r="J40" s="96"/>
      <c r="K40" s="133"/>
      <c r="M40" s="130"/>
      <c r="N40" s="88"/>
      <c r="O40" s="128"/>
      <c r="P40" s="126"/>
      <c r="Q40" s="100"/>
      <c r="R40" s="98"/>
      <c r="S40" s="99"/>
      <c r="T40" s="128"/>
      <c r="U40" s="96"/>
      <c r="V40" s="133"/>
    </row>
    <row r="41" spans="2:22" ht="14.5" x14ac:dyDescent="0.35">
      <c r="B41" s="130"/>
      <c r="C41" s="88"/>
      <c r="D41" s="128"/>
      <c r="E41" s="126"/>
      <c r="F41" s="100"/>
      <c r="G41" s="98"/>
      <c r="H41" s="99"/>
      <c r="I41" s="128"/>
      <c r="J41" s="96"/>
      <c r="K41" s="133"/>
      <c r="M41" s="130"/>
      <c r="N41" s="88"/>
      <c r="O41" s="128"/>
      <c r="P41" s="126"/>
      <c r="Q41" s="100"/>
      <c r="R41" s="98"/>
      <c r="S41" s="99"/>
      <c r="T41" s="128"/>
      <c r="U41" s="96"/>
      <c r="V41" s="133"/>
    </row>
    <row r="42" spans="2:22" ht="16" x14ac:dyDescent="0.5">
      <c r="B42" s="135"/>
      <c r="C42" s="88"/>
      <c r="D42" s="136"/>
      <c r="E42" s="137"/>
      <c r="F42" s="100"/>
      <c r="G42" s="98"/>
      <c r="H42" s="101"/>
      <c r="I42" s="128"/>
      <c r="J42" s="96"/>
      <c r="K42" s="133"/>
      <c r="M42" s="135"/>
      <c r="N42" s="88"/>
      <c r="O42" s="136"/>
      <c r="P42" s="137"/>
      <c r="Q42" s="100"/>
      <c r="R42" s="98"/>
      <c r="S42" s="101"/>
      <c r="T42" s="128"/>
      <c r="U42" s="96"/>
      <c r="V42" s="133"/>
    </row>
    <row r="43" spans="2:22" ht="14.5" x14ac:dyDescent="0.35">
      <c r="C43" s="186" t="s">
        <v>79</v>
      </c>
      <c r="D43" s="186"/>
      <c r="I43" s="128"/>
      <c r="J43" s="96"/>
      <c r="K43" s="133"/>
      <c r="M43" s="128"/>
      <c r="N43" s="88"/>
      <c r="O43" s="95"/>
      <c r="P43" s="88"/>
      <c r="Q43" s="128"/>
      <c r="R43" s="128"/>
      <c r="S43" s="95"/>
      <c r="T43" s="128"/>
      <c r="U43" s="96"/>
      <c r="V43" s="133"/>
    </row>
    <row r="44" spans="2:22" x14ac:dyDescent="0.25">
      <c r="B44" s="84">
        <v>2025</v>
      </c>
      <c r="C44" s="84" t="s">
        <v>92</v>
      </c>
      <c r="D44" s="84" t="s">
        <v>86</v>
      </c>
      <c r="E44" s="84"/>
      <c r="F44" s="84">
        <v>2025</v>
      </c>
      <c r="G44" s="84" t="s">
        <v>92</v>
      </c>
      <c r="H44" s="84" t="s">
        <v>87</v>
      </c>
    </row>
    <row r="45" spans="2:22" x14ac:dyDescent="0.25">
      <c r="B45" t="s">
        <v>42</v>
      </c>
      <c r="C45">
        <v>1106000</v>
      </c>
      <c r="D45" s="83">
        <f>C45*0.00361</f>
        <v>3992.66</v>
      </c>
      <c r="F45" t="s">
        <v>42</v>
      </c>
      <c r="G45">
        <f>C45</f>
        <v>1106000</v>
      </c>
      <c r="H45" s="83">
        <f>G45*0.0047</f>
        <v>5198.2</v>
      </c>
    </row>
    <row r="46" spans="2:22" x14ac:dyDescent="0.25">
      <c r="B46" t="s">
        <v>43</v>
      </c>
      <c r="C46">
        <v>1488000</v>
      </c>
      <c r="D46" s="83">
        <f t="shared" ref="D46:D56" si="9">C46*0.00361</f>
        <v>5371.68</v>
      </c>
      <c r="F46" t="s">
        <v>43</v>
      </c>
      <c r="G46">
        <f t="shared" ref="G46:G56" si="10">C46</f>
        <v>1488000</v>
      </c>
      <c r="H46" s="83">
        <f t="shared" ref="H46:H56" si="11">G46*0.0047</f>
        <v>6993.6</v>
      </c>
    </row>
    <row r="47" spans="2:22" x14ac:dyDescent="0.25">
      <c r="B47" t="s">
        <v>44</v>
      </c>
      <c r="C47">
        <v>1041000</v>
      </c>
      <c r="D47" s="83">
        <f t="shared" si="9"/>
        <v>3758.0099999999998</v>
      </c>
      <c r="F47" t="s">
        <v>44</v>
      </c>
      <c r="G47">
        <f t="shared" si="10"/>
        <v>1041000</v>
      </c>
      <c r="H47" s="83">
        <f t="shared" si="11"/>
        <v>4892.7</v>
      </c>
    </row>
    <row r="48" spans="2:22" ht="14.5" x14ac:dyDescent="0.35">
      <c r="B48" t="s">
        <v>80</v>
      </c>
      <c r="C48">
        <v>1452000</v>
      </c>
      <c r="D48" s="83">
        <f t="shared" si="9"/>
        <v>5241.72</v>
      </c>
      <c r="F48" t="s">
        <v>80</v>
      </c>
      <c r="G48">
        <f t="shared" si="10"/>
        <v>1452000</v>
      </c>
      <c r="H48" s="83">
        <f t="shared" si="11"/>
        <v>6824.4000000000005</v>
      </c>
      <c r="I48" s="128"/>
      <c r="M48" s="123"/>
      <c r="N48" s="88"/>
      <c r="O48" s="124"/>
      <c r="P48" s="184"/>
      <c r="Q48" s="184"/>
      <c r="R48" s="126"/>
      <c r="S48" s="127"/>
      <c r="T48" s="128"/>
    </row>
    <row r="49" spans="2:20" ht="14.5" x14ac:dyDescent="0.35">
      <c r="B49" t="s">
        <v>81</v>
      </c>
      <c r="C49">
        <v>1389000</v>
      </c>
      <c r="D49" s="83">
        <f t="shared" si="9"/>
        <v>5014.29</v>
      </c>
      <c r="F49" t="s">
        <v>81</v>
      </c>
      <c r="G49">
        <f t="shared" si="10"/>
        <v>1389000</v>
      </c>
      <c r="H49" s="83">
        <f t="shared" si="11"/>
        <v>6528.3</v>
      </c>
      <c r="I49" s="128"/>
      <c r="M49" s="123"/>
      <c r="N49" s="88"/>
      <c r="O49" s="124"/>
      <c r="P49" s="125"/>
      <c r="Q49" s="130"/>
      <c r="R49" s="130"/>
      <c r="S49" s="130"/>
      <c r="T49" s="128"/>
    </row>
    <row r="50" spans="2:20" ht="14.5" x14ac:dyDescent="0.35">
      <c r="B50" t="s">
        <v>82</v>
      </c>
      <c r="C50">
        <v>1632000</v>
      </c>
      <c r="D50" s="83">
        <f t="shared" si="9"/>
        <v>5891.5199999999995</v>
      </c>
      <c r="F50" t="s">
        <v>82</v>
      </c>
      <c r="G50">
        <f t="shared" si="10"/>
        <v>1632000</v>
      </c>
      <c r="H50" s="83">
        <f t="shared" si="11"/>
        <v>7670.4000000000005</v>
      </c>
      <c r="I50" s="130"/>
      <c r="M50" s="128"/>
      <c r="N50" s="89"/>
      <c r="O50" s="131"/>
      <c r="P50" s="131"/>
      <c r="Q50" s="132"/>
      <c r="R50" s="132"/>
      <c r="S50" s="132"/>
      <c r="T50" s="130"/>
    </row>
    <row r="51" spans="2:20" ht="14.5" x14ac:dyDescent="0.35">
      <c r="B51" t="s">
        <v>83</v>
      </c>
      <c r="C51">
        <v>1039700</v>
      </c>
      <c r="D51" s="83">
        <f t="shared" si="9"/>
        <v>3753.317</v>
      </c>
      <c r="F51" t="s">
        <v>83</v>
      </c>
      <c r="G51">
        <f t="shared" si="10"/>
        <v>1039700</v>
      </c>
      <c r="H51" s="83">
        <f t="shared" si="11"/>
        <v>4886.59</v>
      </c>
      <c r="I51" s="88"/>
      <c r="M51" s="130"/>
      <c r="N51" s="88"/>
      <c r="O51" s="90"/>
      <c r="P51" s="88"/>
      <c r="Q51" s="91"/>
      <c r="R51" s="91"/>
      <c r="S51" s="91"/>
      <c r="T51" s="88"/>
    </row>
    <row r="52" spans="2:20" ht="14.5" x14ac:dyDescent="0.35">
      <c r="B52" t="s">
        <v>84</v>
      </c>
      <c r="C52">
        <v>1448000</v>
      </c>
      <c r="D52" s="83">
        <f t="shared" si="9"/>
        <v>5227.28</v>
      </c>
      <c r="F52" t="s">
        <v>84</v>
      </c>
      <c r="G52">
        <f t="shared" si="10"/>
        <v>1448000</v>
      </c>
      <c r="H52" s="174">
        <f t="shared" si="11"/>
        <v>6805.6</v>
      </c>
      <c r="I52" s="138">
        <v>6435.71</v>
      </c>
      <c r="M52" s="130"/>
      <c r="N52" s="88"/>
      <c r="O52" s="90"/>
      <c r="P52" s="88"/>
      <c r="Q52" s="91"/>
      <c r="R52" s="91"/>
      <c r="S52" s="91"/>
      <c r="T52" s="88"/>
    </row>
    <row r="53" spans="2:20" ht="16" x14ac:dyDescent="0.5">
      <c r="B53" t="s">
        <v>85</v>
      </c>
      <c r="C53">
        <v>1547000</v>
      </c>
      <c r="D53" s="83">
        <f t="shared" si="9"/>
        <v>5584.67</v>
      </c>
      <c r="F53" t="s">
        <v>85</v>
      </c>
      <c r="G53">
        <f t="shared" si="10"/>
        <v>1547000</v>
      </c>
      <c r="H53" s="83">
        <f t="shared" si="11"/>
        <v>7270.9000000000005</v>
      </c>
      <c r="I53" s="93"/>
      <c r="M53" s="130"/>
      <c r="N53" s="88"/>
      <c r="O53" s="92"/>
      <c r="P53" s="93"/>
      <c r="Q53" s="94"/>
      <c r="R53" s="94"/>
      <c r="S53" s="94"/>
      <c r="T53" s="93"/>
    </row>
    <row r="54" spans="2:20" ht="14.5" x14ac:dyDescent="0.35">
      <c r="B54" t="s">
        <v>39</v>
      </c>
      <c r="C54">
        <v>1303000</v>
      </c>
      <c r="D54" s="83">
        <f t="shared" si="9"/>
        <v>4703.83</v>
      </c>
      <c r="F54" t="s">
        <v>39</v>
      </c>
      <c r="G54">
        <f t="shared" si="10"/>
        <v>1303000</v>
      </c>
      <c r="H54" s="83">
        <f t="shared" si="11"/>
        <v>6124.1</v>
      </c>
      <c r="I54" s="88"/>
      <c r="M54" s="130"/>
      <c r="N54" s="88"/>
      <c r="O54" s="90"/>
      <c r="P54" s="90"/>
      <c r="Q54" s="88"/>
      <c r="R54" s="88"/>
      <c r="S54" s="88"/>
      <c r="T54" s="88"/>
    </row>
    <row r="55" spans="2:20" ht="14.5" x14ac:dyDescent="0.35">
      <c r="B55" t="s">
        <v>40</v>
      </c>
      <c r="C55">
        <v>1432000</v>
      </c>
      <c r="D55" s="83">
        <f t="shared" si="9"/>
        <v>5169.5199999999995</v>
      </c>
      <c r="F55" t="s">
        <v>40</v>
      </c>
      <c r="G55">
        <f t="shared" si="10"/>
        <v>1432000</v>
      </c>
      <c r="H55" s="83">
        <f t="shared" si="11"/>
        <v>6730.4000000000005</v>
      </c>
      <c r="I55" s="128"/>
      <c r="M55" s="128"/>
      <c r="N55" s="88"/>
      <c r="O55" s="128"/>
      <c r="P55" s="128"/>
      <c r="Q55" s="128"/>
      <c r="R55" s="128"/>
      <c r="S55" s="127"/>
      <c r="T55" s="128"/>
    </row>
    <row r="56" spans="2:20" ht="14.5" x14ac:dyDescent="0.35">
      <c r="B56" t="s">
        <v>41</v>
      </c>
      <c r="C56">
        <v>1247000</v>
      </c>
      <c r="D56" s="83">
        <f t="shared" si="9"/>
        <v>4501.67</v>
      </c>
      <c r="F56" t="s">
        <v>41</v>
      </c>
      <c r="G56">
        <f t="shared" si="10"/>
        <v>1247000</v>
      </c>
      <c r="H56" s="83">
        <f t="shared" si="11"/>
        <v>5860.9000000000005</v>
      </c>
      <c r="I56" s="128"/>
      <c r="M56" s="123"/>
      <c r="N56" s="123"/>
      <c r="O56" s="123"/>
      <c r="P56" s="125"/>
      <c r="Q56" s="184"/>
      <c r="R56" s="184"/>
      <c r="S56" s="123"/>
      <c r="T56" s="128"/>
    </row>
    <row r="57" spans="2:20" ht="14.5" x14ac:dyDescent="0.35">
      <c r="C57" s="82"/>
      <c r="D57" s="83">
        <f t="shared" ref="D57" si="12">C57*0.00195</f>
        <v>0</v>
      </c>
      <c r="G57" s="82"/>
      <c r="H57" s="83">
        <f t="shared" ref="H57" si="13">G57*0.00195</f>
        <v>0</v>
      </c>
      <c r="I57" s="128"/>
      <c r="M57" s="128"/>
      <c r="N57" s="89"/>
      <c r="O57" s="131"/>
      <c r="P57" s="131"/>
      <c r="Q57" s="185"/>
      <c r="R57" s="185"/>
      <c r="S57" s="134"/>
      <c r="T57" s="128"/>
    </row>
    <row r="58" spans="2:20" ht="14.5" x14ac:dyDescent="0.35">
      <c r="C58" s="121">
        <f>SUM(C45:C57)</f>
        <v>16124700</v>
      </c>
      <c r="D58" s="83">
        <f>SUM(D45:D57)</f>
        <v>58210.166999999994</v>
      </c>
      <c r="E58">
        <f>SUM(E45:E57)</f>
        <v>0</v>
      </c>
      <c r="G58">
        <f>SUM(G45:G57)</f>
        <v>16124700</v>
      </c>
      <c r="H58" s="83">
        <f>SUM(H45:H57)</f>
        <v>75786.09</v>
      </c>
      <c r="I58" s="128"/>
      <c r="M58" s="130"/>
      <c r="N58" s="88"/>
      <c r="O58" s="126"/>
      <c r="P58" s="126"/>
      <c r="Q58" s="97"/>
      <c r="R58" s="98"/>
      <c r="S58" s="102"/>
      <c r="T58" s="128"/>
    </row>
    <row r="59" spans="2:20" ht="14.5" x14ac:dyDescent="0.35">
      <c r="B59" s="130"/>
      <c r="C59" s="88"/>
      <c r="D59" s="128"/>
      <c r="E59" s="126"/>
      <c r="F59" s="100"/>
      <c r="G59" s="98"/>
      <c r="H59" s="102"/>
      <c r="I59" s="128"/>
      <c r="M59" s="130"/>
      <c r="N59" s="88"/>
      <c r="O59" s="128"/>
      <c r="P59" s="126"/>
      <c r="Q59" s="100"/>
      <c r="R59" s="98"/>
      <c r="S59" s="102"/>
      <c r="T59" s="128"/>
    </row>
    <row r="60" spans="2:20" ht="16" x14ac:dyDescent="0.5">
      <c r="B60" s="135"/>
      <c r="C60" s="140"/>
      <c r="D60" s="141"/>
      <c r="E60" s="142"/>
      <c r="F60" s="143"/>
      <c r="G60" s="144"/>
      <c r="H60" s="145"/>
      <c r="I60" s="128"/>
      <c r="M60" s="135"/>
      <c r="N60" s="88"/>
      <c r="O60" s="136"/>
      <c r="P60" s="137"/>
      <c r="Q60" s="100"/>
      <c r="R60" s="98"/>
      <c r="S60" s="103"/>
      <c r="T60" s="128"/>
    </row>
    <row r="61" spans="2:20" ht="14.5" x14ac:dyDescent="0.35">
      <c r="B61" s="128"/>
      <c r="C61" s="88">
        <f>C58+C40+C22</f>
        <v>46075500</v>
      </c>
      <c r="D61" s="138">
        <f>D58+D40+D22</f>
        <v>166332.55499999999</v>
      </c>
      <c r="E61" s="88"/>
      <c r="F61" s="128"/>
      <c r="G61" s="88">
        <f t="shared" ref="G61:H61" si="14">G58+G40+G22</f>
        <v>46075500</v>
      </c>
      <c r="H61" s="139">
        <f t="shared" si="14"/>
        <v>216554.85000000003</v>
      </c>
      <c r="I61" s="128"/>
      <c r="M61" s="128"/>
      <c r="N61" s="88"/>
      <c r="O61" s="95"/>
      <c r="P61" s="88"/>
      <c r="Q61" s="128"/>
      <c r="R61" s="128"/>
      <c r="S61" s="95"/>
      <c r="T61" s="128"/>
    </row>
  </sheetData>
  <mergeCells count="9">
    <mergeCell ref="P48:Q48"/>
    <mergeCell ref="Q57:R57"/>
    <mergeCell ref="Q56:R56"/>
    <mergeCell ref="C7:D7"/>
    <mergeCell ref="C25:D25"/>
    <mergeCell ref="C43:D43"/>
    <mergeCell ref="P26:Q26"/>
    <mergeCell ref="Q37:R37"/>
    <mergeCell ref="Q36:R36"/>
  </mergeCells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ABBB-A047-4B56-9F11-F96793E7D781}">
  <dimension ref="A2:FZ57"/>
  <sheetViews>
    <sheetView zoomScale="106" zoomScaleNormal="106" workbookViewId="0">
      <selection activeCell="A2" sqref="A2:N29"/>
    </sheetView>
  </sheetViews>
  <sheetFormatPr defaultRowHeight="12.5" x14ac:dyDescent="0.25"/>
  <cols>
    <col min="2" max="2" width="8.81640625" bestFit="1" customWidth="1"/>
    <col min="3" max="3" width="9.54296875" bestFit="1" customWidth="1"/>
    <col min="4" max="4" width="11.1796875" bestFit="1" customWidth="1"/>
    <col min="5" max="5" width="9.54296875" bestFit="1" customWidth="1"/>
    <col min="6" max="6" width="13" bestFit="1" customWidth="1"/>
    <col min="7" max="8" width="9.54296875" bestFit="1" customWidth="1"/>
    <col min="9" max="9" width="11.1796875" bestFit="1" customWidth="1"/>
    <col min="10" max="10" width="9.54296875" bestFit="1" customWidth="1"/>
    <col min="11" max="11" width="11.1796875" bestFit="1" customWidth="1"/>
    <col min="12" max="12" width="11.6328125" bestFit="1" customWidth="1"/>
    <col min="14" max="14" width="13.6328125" customWidth="1"/>
  </cols>
  <sheetData>
    <row r="2" spans="1:11" ht="13" x14ac:dyDescent="0.3">
      <c r="A2" s="176" t="str">
        <f>A38</f>
        <v>Harlan Municipal Gallons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4" spans="1:11" x14ac:dyDescent="0.25">
      <c r="E4" s="8" t="s">
        <v>52</v>
      </c>
      <c r="F4" s="8" t="s">
        <v>53</v>
      </c>
      <c r="G4" s="8" t="s">
        <v>53</v>
      </c>
      <c r="H4" s="8" t="s">
        <v>53</v>
      </c>
      <c r="I4" s="8" t="s">
        <v>54</v>
      </c>
      <c r="J4" s="8"/>
    </row>
    <row r="5" spans="1:11" x14ac:dyDescent="0.25">
      <c r="B5" s="105" t="s">
        <v>46</v>
      </c>
      <c r="C5" s="106" t="s">
        <v>47</v>
      </c>
      <c r="D5" s="106" t="s">
        <v>48</v>
      </c>
      <c r="E5" s="107">
        <f t="shared" ref="E5:J5" si="0">P39</f>
        <v>2000</v>
      </c>
      <c r="F5" s="107">
        <f t="shared" si="0"/>
        <v>8000</v>
      </c>
      <c r="G5" s="107">
        <f t="shared" si="0"/>
        <v>15000</v>
      </c>
      <c r="H5" s="107">
        <f t="shared" si="0"/>
        <v>75000</v>
      </c>
      <c r="I5" s="82">
        <f t="shared" si="0"/>
        <v>100000</v>
      </c>
      <c r="J5" s="82">
        <f t="shared" si="0"/>
        <v>0</v>
      </c>
      <c r="K5" s="82" t="s">
        <v>8</v>
      </c>
    </row>
    <row r="6" spans="1:11" x14ac:dyDescent="0.25">
      <c r="A6" s="108" t="s">
        <v>52</v>
      </c>
      <c r="B6" s="12">
        <f>P39</f>
        <v>2000</v>
      </c>
      <c r="C6">
        <f>C17-C16-C14-C12-C10-C8</f>
        <v>0</v>
      </c>
      <c r="D6" s="109">
        <f>SUM(CV$40:CV$65536)+SUM(DC$40:DC$65536)+SUM(DJ$40:DJ$65536)+SUM(DQ$40:DQ$65536)+SUM(DX$40:DX$65536)+SUM(EE$40:EE$65536)+SUM(EL$40:EL$65536)+SUM(ES$40:ES$65536)+SUM(EZ$40:EZ$65536)+SUM(FG$40:FG$65536)+SUM(FN$40:FN$65536)+SUM(FU$40:FU$65536)</f>
        <v>0</v>
      </c>
      <c r="E6" s="109">
        <f>D6</f>
        <v>0</v>
      </c>
      <c r="F6" s="109"/>
      <c r="G6" s="109"/>
      <c r="H6" s="109"/>
      <c r="I6" s="109"/>
      <c r="J6" s="109"/>
      <c r="K6" s="109">
        <f>SUM(E6:J6)</f>
        <v>0</v>
      </c>
    </row>
    <row r="7" spans="1:11" x14ac:dyDescent="0.25">
      <c r="D7" s="109"/>
      <c r="E7" s="109"/>
      <c r="F7" s="109"/>
      <c r="G7" s="109"/>
      <c r="H7" s="109"/>
      <c r="I7" s="109"/>
      <c r="J7" s="109"/>
      <c r="K7" s="109"/>
    </row>
    <row r="8" spans="1:11" x14ac:dyDescent="0.25">
      <c r="A8" s="108" t="s">
        <v>53</v>
      </c>
      <c r="B8" s="12">
        <f>Q39</f>
        <v>8000</v>
      </c>
      <c r="C8">
        <f>COUNTIF(Q40:Q65536,"&gt;0")+COUNTIF(X40:X65536,"&gt;0")+COUNTIF(AE40:AE65536,"&gt;0")+COUNTIF(AL40:AL65536,"&gt;0")+COUNTIF(AS40:AS65536,"&gt;0")+COUNTIF(AZ40:AZ65536,"&gt;0")+COUNTIF(BG40:BG65536,"&gt;0")+COUNTIF(BN40:BN65536,"&gt;0")+COUNTIF(BU40:BU65536,"&gt;0")+COUNTIF(CB40:CB65536,"&gt;0")+COUNTIF(CI40:CI65536,"&gt;0")+COUNTIF(CP40:CP65536,"&gt;0")-C10-C12-C14-C16</f>
        <v>0</v>
      </c>
      <c r="D8" s="109">
        <f>SUM(CW$40:CW$65536)+SUM(DD$40:DD$65536)+SUM(DK$40:DK$65536)+SUM(DR$40:DR$65536)+SUM(DY$40:DY$65536)+SUM(EF$40:EF$65536)+SUM(EM$40:EM$65536)+SUM(ET$40:ET$65536)+SUM(FA$40:FA$65536)+SUM(FH$40:FH$65536)+SUM(FO$40:FO$65536)+SUM(FV$40:FV$65536)</f>
        <v>0</v>
      </c>
      <c r="E8" s="109">
        <f>C8*E5</f>
        <v>0</v>
      </c>
      <c r="F8" s="109">
        <f>D8-E8</f>
        <v>0</v>
      </c>
      <c r="G8" s="109"/>
      <c r="H8" s="109"/>
      <c r="I8" s="109"/>
      <c r="J8" s="109"/>
      <c r="K8" s="109">
        <f>SUM(E8:J8)</f>
        <v>0</v>
      </c>
    </row>
    <row r="9" spans="1:11" x14ac:dyDescent="0.25">
      <c r="D9" s="109"/>
      <c r="E9" s="109"/>
      <c r="F9" s="109"/>
      <c r="G9" s="109"/>
      <c r="H9" s="109"/>
      <c r="I9" s="109"/>
      <c r="J9" s="109"/>
      <c r="K9" s="109"/>
    </row>
    <row r="10" spans="1:11" x14ac:dyDescent="0.25">
      <c r="A10" s="108" t="s">
        <v>53</v>
      </c>
      <c r="B10" s="12">
        <f>R39</f>
        <v>15000</v>
      </c>
      <c r="C10">
        <f>COUNTIF(R40:R65536,"&gt;0")+COUNTIF(Y40:Y65536,"&gt;0")+COUNTIF(AF40:AF65536,"&gt;0")+COUNTIF(AM40:AM65536,"&gt;0")+COUNTIF(AT40:AT65536,"&gt;0")+COUNTIF(BA40:BA65536,"&gt;0")+COUNTIF(BH40:BH65536,"&gt;0")+COUNTIF(BO40:BO65536,"&gt;0")+COUNTIF(BV40:BV65536,"&gt;0")+COUNTIF(CC40:CC65536,"&gt;0")+COUNTIF(CJ40:CJ65536,"&gt;0")+COUNTIF(CQ40:CQ65536,"&gt;0")-C12-C14-C16</f>
        <v>0</v>
      </c>
      <c r="D10" s="109">
        <f>SUM(CX$40:CX$65536)+SUM(DE$40:DE$65536)+SUM(DL$40:DL$65536)+SUM(DS$40:DS$65536)+SUM(DZ$40:DZ$65536)+SUM(EG$40:EG$65536)+SUM(EN$40:EN$65536)+SUM(EU$40:EU$65536)+SUM(FB$40:FB$65536)+SUM(FI$40:FI$65536)+SUM(FP$40:FP$65536)+SUM(FW$40:FW$65536)</f>
        <v>0</v>
      </c>
      <c r="E10" s="109">
        <f>C10*E5</f>
        <v>0</v>
      </c>
      <c r="F10" s="109">
        <f>C10*F5</f>
        <v>0</v>
      </c>
      <c r="G10" s="109">
        <f>D10-E10-F10</f>
        <v>0</v>
      </c>
      <c r="H10" s="109"/>
      <c r="I10" s="109"/>
      <c r="J10" s="109"/>
      <c r="K10" s="109">
        <f>SUM(E10:J10)</f>
        <v>0</v>
      </c>
    </row>
    <row r="11" spans="1:11" x14ac:dyDescent="0.25">
      <c r="D11" s="109"/>
      <c r="E11" s="109"/>
      <c r="F11" s="109"/>
      <c r="G11" s="109"/>
      <c r="H11" s="109"/>
      <c r="I11" s="109"/>
      <c r="J11" s="109"/>
      <c r="K11" s="109"/>
    </row>
    <row r="12" spans="1:11" x14ac:dyDescent="0.25">
      <c r="A12" s="108" t="s">
        <v>53</v>
      </c>
      <c r="B12" s="12">
        <f>S39</f>
        <v>75000</v>
      </c>
      <c r="C12">
        <f>COUNTIF(S40:S65536,"&gt;0")+COUNTIF(Z40:Z65536,"&gt;0")+COUNTIF(AG40:AG65536,"&gt;0")+COUNTIF(AN40:AN65536,"&gt;0")+COUNTIF(AU40:AU65536,"&gt;0")+COUNTIF(BB40:BB65536,"&gt;0")+COUNTIF(BI40:BI65536,"&gt;0")+COUNTIF(BP40:BP65536,"&gt;0")+COUNTIF(BW40:BW65536,"&gt;0")+COUNTIF(CD40:CD65536,"&gt;0")+COUNTIF(CK40:CK65536,"&gt;0")+COUNTIF(CR40:CR65536,"&gt;0")-C14-C16</f>
        <v>0</v>
      </c>
      <c r="D12" s="109">
        <f>SUM(CY$40:CY$65536)+SUM(DF$40:DF$65536)+SUM(DM$40:DM$65536)+SUM(DT$40:DT$65536)+SUM(EA$40:EA$65536)+SUM(EH$40:EH$65536)+SUM(EO$40:EO$65536)+SUM(EV$40:EV$65536)+SUM(FC$40:FC$65536)+SUM(FJ$40:FJ$65536)+SUM(FQ$40:FQ$65536)+SUM(FX$40:FX$65536)</f>
        <v>0</v>
      </c>
      <c r="E12" s="109">
        <f>C12*E5</f>
        <v>0</v>
      </c>
      <c r="F12" s="109">
        <f>C12*F5</f>
        <v>0</v>
      </c>
      <c r="G12" s="109">
        <f>C12*G5</f>
        <v>0</v>
      </c>
      <c r="H12" s="109">
        <f>D12-E12-F12-G12</f>
        <v>0</v>
      </c>
      <c r="I12" s="109"/>
      <c r="J12" s="109"/>
      <c r="K12" s="109">
        <f>SUM(E12:J12)</f>
        <v>0</v>
      </c>
    </row>
    <row r="13" spans="1:11" x14ac:dyDescent="0.25">
      <c r="D13" s="109"/>
      <c r="E13" s="109"/>
      <c r="F13" s="109"/>
      <c r="G13" s="109"/>
      <c r="H13" s="109"/>
      <c r="I13" s="109"/>
      <c r="J13" s="109"/>
      <c r="K13" s="109"/>
    </row>
    <row r="14" spans="1:11" x14ac:dyDescent="0.25">
      <c r="A14" s="108" t="s">
        <v>54</v>
      </c>
      <c r="B14" s="12">
        <f>T39</f>
        <v>100000</v>
      </c>
      <c r="C14">
        <f>COUNTIF(T40:T65536,"&gt;0")+COUNTIF(AA40:AA65536,"&gt;0")+COUNTIF(AH40:AH65536,"&gt;0")+COUNTIF(AO40:AO65536,"&gt;0")+COUNTIF(AV40:AV65536,"&gt;0")+COUNTIF(BC40:BC65536,"&gt;0")+COUNTIF(BJ40:BJ65536,"&gt;0")+COUNTIF(BQ40:BQ65536,"&gt;0")+COUNTIF(BX40:BX65536,"&gt;0")+COUNTIF(CE40:CE65536,"&gt;0")+COUNTIF(CL40:CL65536,"&gt;0")+COUNTIF(CS40:CS65536,"&gt;0")-C16</f>
        <v>48</v>
      </c>
      <c r="D14" s="109">
        <f>SUM(CZ$40:CZ$65536)+SUM(DG$40:DG$65536)+SUM(DN$40:DN$65536)+SUM(DU$40:DU$65536)+SUM(EB$40:EB$65536)+SUM(EI$40:EI$65536)+SUM(EP$40:EP$65536)+SUM(EW$40:EW$65536)+SUM(FD$40:FD$65536)+SUM(FK$40:FK$65536)+SUM(FR$40:FR$65536)+SUM(FY$40:FY$65536)</f>
        <v>219896400</v>
      </c>
      <c r="E14" s="109">
        <f>C14*E5</f>
        <v>96000</v>
      </c>
      <c r="F14" s="109">
        <f>C14*F5</f>
        <v>384000</v>
      </c>
      <c r="G14" s="109">
        <f>C14*G5</f>
        <v>720000</v>
      </c>
      <c r="H14" s="109">
        <f>C14*H5</f>
        <v>3600000</v>
      </c>
      <c r="I14" s="109">
        <f>D14-E14-F14-G14-H14</f>
        <v>215096400</v>
      </c>
      <c r="J14" s="109"/>
      <c r="K14" s="109">
        <f>SUM(E14:J14)</f>
        <v>219896400</v>
      </c>
    </row>
    <row r="15" spans="1:11" x14ac:dyDescent="0.25">
      <c r="D15" s="109"/>
      <c r="E15" s="109"/>
      <c r="F15" s="109"/>
      <c r="G15" s="109"/>
      <c r="H15" s="109"/>
      <c r="I15" s="109"/>
      <c r="J15" s="109"/>
      <c r="K15" s="109"/>
    </row>
    <row r="16" spans="1:11" x14ac:dyDescent="0.25">
      <c r="A16" s="108"/>
      <c r="B16" s="12"/>
      <c r="C16" s="82"/>
      <c r="D16" s="110"/>
      <c r="E16" s="110"/>
      <c r="F16" s="110"/>
      <c r="G16" s="110"/>
      <c r="H16" s="110"/>
      <c r="I16" s="110"/>
      <c r="J16" s="110"/>
      <c r="K16" s="110"/>
    </row>
    <row r="17" spans="1:16" x14ac:dyDescent="0.25">
      <c r="A17" s="108"/>
      <c r="B17" s="12"/>
      <c r="C17">
        <f>COUNT(B40:M49)</f>
        <v>48</v>
      </c>
      <c r="D17" s="109">
        <f t="shared" ref="D17:K17" si="1">SUM(D6:D16)</f>
        <v>219896400</v>
      </c>
      <c r="E17" s="109">
        <f t="shared" si="1"/>
        <v>96000</v>
      </c>
      <c r="F17" s="109">
        <f t="shared" si="1"/>
        <v>384000</v>
      </c>
      <c r="G17" s="109">
        <f t="shared" si="1"/>
        <v>720000</v>
      </c>
      <c r="H17" s="109">
        <f t="shared" si="1"/>
        <v>3600000</v>
      </c>
      <c r="I17" s="109">
        <f t="shared" si="1"/>
        <v>215096400</v>
      </c>
      <c r="J17" s="109">
        <f t="shared" si="1"/>
        <v>0</v>
      </c>
      <c r="K17" s="109">
        <f t="shared" si="1"/>
        <v>219896400</v>
      </c>
    </row>
    <row r="18" spans="1:16" x14ac:dyDescent="0.25">
      <c r="A18" s="108"/>
      <c r="B18" s="12"/>
      <c r="D18" s="12"/>
      <c r="E18" s="12"/>
      <c r="F18" s="12"/>
      <c r="G18" s="12"/>
      <c r="H18" s="12"/>
      <c r="I18" s="12"/>
      <c r="J18" s="12"/>
    </row>
    <row r="19" spans="1:16" x14ac:dyDescent="0.25">
      <c r="A19" s="108"/>
      <c r="B19" s="12"/>
      <c r="D19" s="12"/>
      <c r="E19" s="12"/>
      <c r="F19" s="12"/>
      <c r="G19" s="12"/>
      <c r="H19" s="12"/>
      <c r="I19" s="12"/>
      <c r="J19" s="12"/>
    </row>
    <row r="20" spans="1:16" x14ac:dyDescent="0.25">
      <c r="A20" s="180" t="s">
        <v>122</v>
      </c>
      <c r="B20" s="186"/>
      <c r="C20" s="186"/>
      <c r="D20" s="186"/>
      <c r="E20" s="186"/>
      <c r="F20" s="186"/>
      <c r="G20" s="12"/>
      <c r="H20" s="12"/>
      <c r="I20" s="180" t="s">
        <v>122</v>
      </c>
      <c r="J20" s="186"/>
      <c r="K20" s="186"/>
      <c r="L20" s="186"/>
      <c r="M20" s="186"/>
      <c r="N20" s="186"/>
    </row>
    <row r="21" spans="1:16" x14ac:dyDescent="0.25">
      <c r="A21" s="8"/>
      <c r="B21" s="8"/>
      <c r="C21" s="8"/>
      <c r="D21" s="8"/>
      <c r="E21" s="24" t="s">
        <v>94</v>
      </c>
      <c r="F21" s="8" t="s">
        <v>111</v>
      </c>
      <c r="G21" s="12"/>
      <c r="H21" s="12"/>
      <c r="I21" s="8"/>
      <c r="J21" s="8"/>
      <c r="K21" s="8" t="s">
        <v>110</v>
      </c>
      <c r="L21" s="8"/>
      <c r="M21" s="24" t="s">
        <v>93</v>
      </c>
      <c r="N21" s="8" t="s">
        <v>111</v>
      </c>
    </row>
    <row r="22" spans="1:16" x14ac:dyDescent="0.25">
      <c r="A22" s="108"/>
      <c r="C22" s="106" t="s">
        <v>47</v>
      </c>
      <c r="D22" s="105" t="s">
        <v>48</v>
      </c>
      <c r="E22" s="106" t="s">
        <v>49</v>
      </c>
      <c r="F22" s="106" t="s">
        <v>112</v>
      </c>
      <c r="G22" s="12"/>
      <c r="H22" s="12"/>
      <c r="I22" s="108"/>
      <c r="K22" s="106" t="s">
        <v>47</v>
      </c>
      <c r="L22" s="105" t="s">
        <v>48</v>
      </c>
      <c r="M22" s="106" t="s">
        <v>49</v>
      </c>
      <c r="N22" s="106" t="s">
        <v>112</v>
      </c>
    </row>
    <row r="23" spans="1:16" x14ac:dyDescent="0.25">
      <c r="A23" s="108" t="s">
        <v>52</v>
      </c>
      <c r="B23" s="12">
        <f>P39</f>
        <v>2000</v>
      </c>
      <c r="C23">
        <f>C17</f>
        <v>48</v>
      </c>
      <c r="D23" s="109">
        <f>E17</f>
        <v>96000</v>
      </c>
      <c r="E23" s="74">
        <v>14.75</v>
      </c>
      <c r="F23" s="74">
        <f>C23*E23</f>
        <v>708</v>
      </c>
      <c r="G23" s="12"/>
      <c r="H23" s="12"/>
      <c r="I23" s="108" t="s">
        <v>52</v>
      </c>
      <c r="J23" s="12">
        <f>B23</f>
        <v>2000</v>
      </c>
      <c r="K23" s="12">
        <f>C23</f>
        <v>48</v>
      </c>
      <c r="L23" s="12">
        <f t="shared" ref="L23:L27" si="2">D23</f>
        <v>96000</v>
      </c>
      <c r="M23" s="83">
        <v>16.97</v>
      </c>
      <c r="N23" s="74">
        <f>K23*M23</f>
        <v>814.56</v>
      </c>
    </row>
    <row r="24" spans="1:16" x14ac:dyDescent="0.25">
      <c r="A24" s="108" t="s">
        <v>53</v>
      </c>
      <c r="B24" s="12">
        <f>Q39</f>
        <v>8000</v>
      </c>
      <c r="D24" s="109">
        <f>F17</f>
        <v>384000</v>
      </c>
      <c r="E24" s="111">
        <v>4.45</v>
      </c>
      <c r="F24" s="111">
        <f>(D24/1000)*E24</f>
        <v>1708.8000000000002</v>
      </c>
      <c r="G24" s="12"/>
      <c r="H24" s="12"/>
      <c r="I24" s="108" t="s">
        <v>53</v>
      </c>
      <c r="J24" s="12">
        <f t="shared" ref="J24:J29" si="3">B24</f>
        <v>8000</v>
      </c>
      <c r="L24" s="12">
        <f t="shared" si="2"/>
        <v>384000</v>
      </c>
      <c r="M24" s="122">
        <v>5.12</v>
      </c>
      <c r="N24" s="111">
        <f>(L24/1000)*M24</f>
        <v>1966.08</v>
      </c>
    </row>
    <row r="25" spans="1:16" x14ac:dyDescent="0.25">
      <c r="A25" s="108" t="s">
        <v>53</v>
      </c>
      <c r="B25" s="12">
        <f>R39</f>
        <v>15000</v>
      </c>
      <c r="D25" s="109">
        <f>G17</f>
        <v>720000</v>
      </c>
      <c r="E25" s="111">
        <v>4.08</v>
      </c>
      <c r="F25" s="111">
        <f>(D25/1000)*E25</f>
        <v>2937.6</v>
      </c>
      <c r="G25" s="12"/>
      <c r="H25" s="12"/>
      <c r="I25" s="108" t="s">
        <v>53</v>
      </c>
      <c r="J25" s="12">
        <f t="shared" si="3"/>
        <v>15000</v>
      </c>
      <c r="L25" s="12">
        <f t="shared" si="2"/>
        <v>720000</v>
      </c>
      <c r="M25" s="122">
        <v>4.7</v>
      </c>
      <c r="N25" s="111">
        <f>(L25/1000)*M25</f>
        <v>3384</v>
      </c>
    </row>
    <row r="26" spans="1:16" x14ac:dyDescent="0.25">
      <c r="A26" s="108" t="s">
        <v>53</v>
      </c>
      <c r="B26" s="12">
        <f>S39</f>
        <v>75000</v>
      </c>
      <c r="D26" s="109">
        <f>H17</f>
        <v>3600000</v>
      </c>
      <c r="E26" s="111">
        <v>3.58</v>
      </c>
      <c r="F26" s="111">
        <f>(D26/1000)*E26</f>
        <v>12888</v>
      </c>
      <c r="G26" s="12"/>
      <c r="H26" s="12"/>
      <c r="I26" s="108" t="s">
        <v>53</v>
      </c>
      <c r="J26" s="12">
        <f t="shared" si="3"/>
        <v>75000</v>
      </c>
      <c r="L26" s="12">
        <f t="shared" si="2"/>
        <v>3600000</v>
      </c>
      <c r="M26" s="122">
        <v>4.12</v>
      </c>
      <c r="N26" s="111">
        <f>(L26/1000)*M26</f>
        <v>14832</v>
      </c>
    </row>
    <row r="27" spans="1:16" x14ac:dyDescent="0.25">
      <c r="A27" s="108" t="s">
        <v>54</v>
      </c>
      <c r="B27" s="12">
        <f>T39</f>
        <v>100000</v>
      </c>
      <c r="D27" s="109">
        <f>I17</f>
        <v>215096400</v>
      </c>
      <c r="E27" s="111">
        <v>3.19</v>
      </c>
      <c r="F27" s="111">
        <f>(D27/1000)*E27</f>
        <v>686157.51599999995</v>
      </c>
      <c r="G27" s="12"/>
      <c r="H27" s="12"/>
      <c r="I27" s="108" t="s">
        <v>54</v>
      </c>
      <c r="J27" s="12">
        <f t="shared" si="3"/>
        <v>100000</v>
      </c>
      <c r="L27" s="12">
        <f t="shared" si="2"/>
        <v>215096400</v>
      </c>
      <c r="M27" s="122">
        <v>3.67</v>
      </c>
      <c r="N27" s="111">
        <f>(L27/1000)*M27</f>
        <v>789403.78799999994</v>
      </c>
      <c r="P27" s="84" t="s">
        <v>25</v>
      </c>
    </row>
    <row r="28" spans="1:16" x14ac:dyDescent="0.25">
      <c r="A28" s="108"/>
      <c r="B28" s="12"/>
      <c r="C28" s="82"/>
      <c r="D28" s="110"/>
      <c r="E28" s="107"/>
      <c r="F28" s="112"/>
      <c r="G28" s="12"/>
      <c r="H28" s="12"/>
      <c r="I28" s="12"/>
      <c r="J28" s="107"/>
      <c r="K28" s="82"/>
      <c r="L28" s="107"/>
      <c r="M28" s="82"/>
      <c r="N28" s="82"/>
      <c r="P28" s="84" t="s">
        <v>115</v>
      </c>
    </row>
    <row r="29" spans="1:16" x14ac:dyDescent="0.25">
      <c r="A29" s="108"/>
      <c r="B29" s="12" t="s">
        <v>8</v>
      </c>
      <c r="C29">
        <f>SUM(C23:C28)</f>
        <v>48</v>
      </c>
      <c r="D29" s="109">
        <f>SUM(D23:D28)</f>
        <v>219896400</v>
      </c>
      <c r="F29" s="74">
        <f>SUM(F23:F28)</f>
        <v>704399.91599999997</v>
      </c>
      <c r="G29" s="12"/>
      <c r="H29" s="12"/>
      <c r="I29" s="12"/>
      <c r="J29" s="12" t="str">
        <f t="shared" si="3"/>
        <v>TOTAL</v>
      </c>
      <c r="K29" s="12">
        <f>SUM(K23:K28)</f>
        <v>48</v>
      </c>
      <c r="L29" s="12">
        <f>SUM(L23:L28)</f>
        <v>219896400</v>
      </c>
      <c r="N29" s="74">
        <f>SUM(N23:N28)</f>
        <v>810400.42799999996</v>
      </c>
      <c r="P29" s="159">
        <f>(N29-F29)/F29</f>
        <v>0.15048342510023807</v>
      </c>
    </row>
    <row r="30" spans="1:16" x14ac:dyDescent="0.25">
      <c r="A30" s="108"/>
      <c r="B30" s="12"/>
      <c r="D30" s="12"/>
      <c r="E30" s="12"/>
      <c r="F30" s="12"/>
      <c r="G30" s="12"/>
      <c r="H30" s="12"/>
      <c r="I30" s="12"/>
      <c r="J30" s="12"/>
    </row>
    <row r="31" spans="1:16" x14ac:dyDescent="0.25">
      <c r="A31" s="108"/>
      <c r="B31" s="12"/>
      <c r="D31" s="12"/>
      <c r="E31" s="12"/>
      <c r="F31" s="12"/>
      <c r="G31" s="12"/>
      <c r="H31" s="12"/>
      <c r="I31" s="12"/>
      <c r="J31" s="12"/>
    </row>
    <row r="32" spans="1:16" ht="13" x14ac:dyDescent="0.3">
      <c r="A32" s="113" t="s">
        <v>55</v>
      </c>
      <c r="B32" s="114"/>
      <c r="C32" s="115"/>
      <c r="D32" s="115"/>
      <c r="E32" s="115"/>
      <c r="F32" s="115"/>
    </row>
    <row r="33" spans="1:182" ht="13" x14ac:dyDescent="0.3">
      <c r="A33" s="116" t="s">
        <v>56</v>
      </c>
      <c r="B33" s="114"/>
      <c r="C33" s="115"/>
      <c r="D33" s="115"/>
      <c r="E33" s="115"/>
      <c r="F33" s="115"/>
      <c r="G33" s="115"/>
      <c r="H33" s="115"/>
      <c r="I33" s="115"/>
      <c r="J33" s="117"/>
    </row>
    <row r="34" spans="1:182" ht="13" x14ac:dyDescent="0.3">
      <c r="A34" s="116" t="s">
        <v>57</v>
      </c>
      <c r="B34" s="114"/>
      <c r="C34" s="115"/>
      <c r="J34" s="118"/>
    </row>
    <row r="35" spans="1:182" ht="13" x14ac:dyDescent="0.3">
      <c r="A35" s="113" t="s">
        <v>58</v>
      </c>
      <c r="B35" s="113"/>
      <c r="C35" s="113"/>
      <c r="D35" s="113"/>
      <c r="E35" s="113"/>
      <c r="F35" s="113"/>
      <c r="G35" s="115"/>
      <c r="H35" s="115"/>
      <c r="I35" s="115"/>
      <c r="J35" s="115"/>
    </row>
    <row r="36" spans="1:182" ht="13" x14ac:dyDescent="0.3">
      <c r="A36" s="119"/>
      <c r="B36" s="119"/>
      <c r="C36" s="119"/>
      <c r="D36" s="119"/>
      <c r="E36" s="119"/>
      <c r="F36" s="119"/>
      <c r="P36" s="104" t="s">
        <v>59</v>
      </c>
      <c r="Q36" s="104" t="s">
        <v>60</v>
      </c>
      <c r="W36" s="104" t="s">
        <v>61</v>
      </c>
      <c r="X36" s="104" t="s">
        <v>60</v>
      </c>
      <c r="AD36" s="104" t="s">
        <v>62</v>
      </c>
      <c r="AE36" s="104" t="s">
        <v>60</v>
      </c>
      <c r="AK36" s="104" t="s">
        <v>63</v>
      </c>
      <c r="AL36" s="104" t="s">
        <v>60</v>
      </c>
      <c r="AR36" s="104" t="s">
        <v>64</v>
      </c>
      <c r="AS36" s="104" t="s">
        <v>60</v>
      </c>
      <c r="AY36" s="104" t="s">
        <v>65</v>
      </c>
      <c r="AZ36" s="104" t="s">
        <v>60</v>
      </c>
      <c r="BF36" s="104" t="s">
        <v>66</v>
      </c>
      <c r="BG36" s="104" t="s">
        <v>60</v>
      </c>
      <c r="BM36" s="104" t="s">
        <v>67</v>
      </c>
      <c r="BN36" s="104" t="s">
        <v>60</v>
      </c>
      <c r="BT36" s="104" t="s">
        <v>68</v>
      </c>
      <c r="BU36" s="104" t="s">
        <v>60</v>
      </c>
      <c r="CA36" s="104" t="s">
        <v>69</v>
      </c>
      <c r="CB36" s="104" t="s">
        <v>60</v>
      </c>
      <c r="CH36" s="104" t="s">
        <v>70</v>
      </c>
      <c r="CI36" s="104" t="s">
        <v>60</v>
      </c>
      <c r="CO36" s="104" t="s">
        <v>71</v>
      </c>
      <c r="CP36" s="104" t="s">
        <v>60</v>
      </c>
      <c r="CV36" s="104" t="s">
        <v>59</v>
      </c>
      <c r="CW36" s="104" t="s">
        <v>72</v>
      </c>
      <c r="DC36" s="104" t="s">
        <v>61</v>
      </c>
      <c r="DD36" s="104" t="s">
        <v>72</v>
      </c>
      <c r="DJ36" s="104" t="s">
        <v>62</v>
      </c>
      <c r="DK36" s="104" t="s">
        <v>72</v>
      </c>
      <c r="DQ36" s="104" t="s">
        <v>63</v>
      </c>
      <c r="DR36" s="104" t="s">
        <v>72</v>
      </c>
      <c r="DX36" s="104" t="s">
        <v>64</v>
      </c>
      <c r="DY36" s="104" t="s">
        <v>72</v>
      </c>
      <c r="EE36" s="104" t="s">
        <v>65</v>
      </c>
      <c r="EF36" s="104" t="s">
        <v>72</v>
      </c>
      <c r="EL36" s="104" t="s">
        <v>66</v>
      </c>
      <c r="EM36" s="104" t="s">
        <v>72</v>
      </c>
      <c r="ES36" s="104" t="s">
        <v>67</v>
      </c>
      <c r="ET36" s="104" t="s">
        <v>72</v>
      </c>
      <c r="EZ36" s="104" t="s">
        <v>68</v>
      </c>
      <c r="FA36" s="104" t="s">
        <v>72</v>
      </c>
      <c r="FG36" s="104" t="s">
        <v>69</v>
      </c>
      <c r="FH36" s="104" t="s">
        <v>72</v>
      </c>
      <c r="FN36" s="104" t="s">
        <v>70</v>
      </c>
      <c r="FO36" s="104" t="s">
        <v>72</v>
      </c>
      <c r="FU36" s="104" t="s">
        <v>71</v>
      </c>
      <c r="FV36" s="104" t="s">
        <v>72</v>
      </c>
    </row>
    <row r="37" spans="1:182" x14ac:dyDescent="0.25">
      <c r="H37" s="8"/>
      <c r="T37" t="s">
        <v>31</v>
      </c>
      <c r="W37">
        <f>$P$37</f>
        <v>0</v>
      </c>
      <c r="X37">
        <f>$Q$37</f>
        <v>0</v>
      </c>
      <c r="Y37">
        <f>$R$37</f>
        <v>0</v>
      </c>
      <c r="Z37">
        <f>$S$37</f>
        <v>0</v>
      </c>
      <c r="AA37" t="str">
        <f>$T$37</f>
        <v>Over</v>
      </c>
      <c r="AB37">
        <f>$U$37</f>
        <v>0</v>
      </c>
      <c r="AD37">
        <f>$P$37</f>
        <v>0</v>
      </c>
      <c r="AE37">
        <f>$Q$37</f>
        <v>0</v>
      </c>
      <c r="AF37">
        <f>$R$37</f>
        <v>0</v>
      </c>
      <c r="AG37">
        <f>$S$37</f>
        <v>0</v>
      </c>
      <c r="AH37" t="str">
        <f>$T$37</f>
        <v>Over</v>
      </c>
      <c r="AI37">
        <f>$U$37</f>
        <v>0</v>
      </c>
      <c r="AK37">
        <f>$P$37</f>
        <v>0</v>
      </c>
      <c r="AL37">
        <f>$Q$37</f>
        <v>0</v>
      </c>
      <c r="AM37">
        <f>$R$37</f>
        <v>0</v>
      </c>
      <c r="AN37">
        <f>$S$37</f>
        <v>0</v>
      </c>
      <c r="AO37" t="str">
        <f>$T$37</f>
        <v>Over</v>
      </c>
      <c r="AP37">
        <f>$U$37</f>
        <v>0</v>
      </c>
      <c r="AR37">
        <f>$P$37</f>
        <v>0</v>
      </c>
      <c r="AS37">
        <f>$Q$37</f>
        <v>0</v>
      </c>
      <c r="AT37">
        <f>$R$37</f>
        <v>0</v>
      </c>
      <c r="AU37">
        <f>$S$37</f>
        <v>0</v>
      </c>
      <c r="AV37" t="str">
        <f>$T$37</f>
        <v>Over</v>
      </c>
      <c r="AW37">
        <f>$U$37</f>
        <v>0</v>
      </c>
      <c r="AY37">
        <f>$P$37</f>
        <v>0</v>
      </c>
      <c r="AZ37">
        <f>$Q$37</f>
        <v>0</v>
      </c>
      <c r="BA37">
        <f>$R$37</f>
        <v>0</v>
      </c>
      <c r="BB37">
        <f>$S$37</f>
        <v>0</v>
      </c>
      <c r="BC37" t="str">
        <f>$T$37</f>
        <v>Over</v>
      </c>
      <c r="BD37">
        <f>$U$37</f>
        <v>0</v>
      </c>
      <c r="BF37">
        <f>$P$37</f>
        <v>0</v>
      </c>
      <c r="BG37">
        <f>$Q$37</f>
        <v>0</v>
      </c>
      <c r="BH37">
        <f>$R$37</f>
        <v>0</v>
      </c>
      <c r="BI37">
        <f>$S$37</f>
        <v>0</v>
      </c>
      <c r="BJ37" t="str">
        <f>$T$37</f>
        <v>Over</v>
      </c>
      <c r="BK37">
        <f>$U$37</f>
        <v>0</v>
      </c>
      <c r="BM37">
        <f>$P$37</f>
        <v>0</v>
      </c>
      <c r="BN37">
        <f>$Q$37</f>
        <v>0</v>
      </c>
      <c r="BO37">
        <f>$R$37</f>
        <v>0</v>
      </c>
      <c r="BP37">
        <f>$S$37</f>
        <v>0</v>
      </c>
      <c r="BQ37" t="str">
        <f>$T$37</f>
        <v>Over</v>
      </c>
      <c r="BR37">
        <f>$U$37</f>
        <v>0</v>
      </c>
      <c r="BT37">
        <f>$P$37</f>
        <v>0</v>
      </c>
      <c r="BU37">
        <f>$Q$37</f>
        <v>0</v>
      </c>
      <c r="BV37">
        <f>$R$37</f>
        <v>0</v>
      </c>
      <c r="BW37">
        <f>$S$37</f>
        <v>0</v>
      </c>
      <c r="BX37" t="str">
        <f>$T$37</f>
        <v>Over</v>
      </c>
      <c r="BY37">
        <f>$U$37</f>
        <v>0</v>
      </c>
      <c r="CA37">
        <f>$P$37</f>
        <v>0</v>
      </c>
      <c r="CB37">
        <f>$Q$37</f>
        <v>0</v>
      </c>
      <c r="CC37">
        <f>$R$37</f>
        <v>0</v>
      </c>
      <c r="CD37">
        <f>$S$37</f>
        <v>0</v>
      </c>
      <c r="CE37" t="str">
        <f>$T$37</f>
        <v>Over</v>
      </c>
      <c r="CF37">
        <f>$U$37</f>
        <v>0</v>
      </c>
      <c r="CH37">
        <f>$P$37</f>
        <v>0</v>
      </c>
      <c r="CI37">
        <f>$Q$37</f>
        <v>0</v>
      </c>
      <c r="CJ37">
        <f>$R$37</f>
        <v>0</v>
      </c>
      <c r="CK37">
        <f>$S$37</f>
        <v>0</v>
      </c>
      <c r="CL37" t="str">
        <f>$T$37</f>
        <v>Over</v>
      </c>
      <c r="CM37">
        <f>$U$37</f>
        <v>0</v>
      </c>
      <c r="CO37">
        <f>$P$37</f>
        <v>0</v>
      </c>
      <c r="CP37">
        <f>$Q$37</f>
        <v>0</v>
      </c>
      <c r="CQ37">
        <f>$R$37</f>
        <v>0</v>
      </c>
      <c r="CR37">
        <f>$S$37</f>
        <v>0</v>
      </c>
      <c r="CS37" t="str">
        <f>$T$37</f>
        <v>Over</v>
      </c>
      <c r="CT37">
        <f>$U$37</f>
        <v>0</v>
      </c>
      <c r="CV37">
        <f>$P$37</f>
        <v>0</v>
      </c>
      <c r="CW37">
        <f>$Q$37</f>
        <v>0</v>
      </c>
      <c r="CX37">
        <f>$R$37</f>
        <v>0</v>
      </c>
      <c r="CY37">
        <f>$S$37</f>
        <v>0</v>
      </c>
      <c r="CZ37" t="str">
        <f>$T$37</f>
        <v>Over</v>
      </c>
      <c r="DA37">
        <f>$U$37</f>
        <v>0</v>
      </c>
      <c r="DC37">
        <f>$P$37</f>
        <v>0</v>
      </c>
      <c r="DD37">
        <f>$Q$37</f>
        <v>0</v>
      </c>
      <c r="DE37">
        <f>$R$37</f>
        <v>0</v>
      </c>
      <c r="DF37">
        <f>$S$37</f>
        <v>0</v>
      </c>
      <c r="DG37" t="str">
        <f>$T$37</f>
        <v>Over</v>
      </c>
      <c r="DH37">
        <f>$U$37</f>
        <v>0</v>
      </c>
      <c r="DJ37">
        <f>$P$37</f>
        <v>0</v>
      </c>
      <c r="DK37">
        <f>$Q$37</f>
        <v>0</v>
      </c>
      <c r="DL37">
        <f>$R$37</f>
        <v>0</v>
      </c>
      <c r="DM37">
        <f>$S$37</f>
        <v>0</v>
      </c>
      <c r="DN37" t="str">
        <f>$T$37</f>
        <v>Over</v>
      </c>
      <c r="DO37">
        <f>$U$37</f>
        <v>0</v>
      </c>
      <c r="DQ37">
        <f>$P$37</f>
        <v>0</v>
      </c>
      <c r="DR37">
        <f>$Q$37</f>
        <v>0</v>
      </c>
      <c r="DS37">
        <f>$R$37</f>
        <v>0</v>
      </c>
      <c r="DT37">
        <f>$S$37</f>
        <v>0</v>
      </c>
      <c r="DU37" t="str">
        <f>$T$37</f>
        <v>Over</v>
      </c>
      <c r="DV37">
        <f>$U$37</f>
        <v>0</v>
      </c>
      <c r="DX37">
        <f>$P$37</f>
        <v>0</v>
      </c>
      <c r="DY37">
        <f>$Q$37</f>
        <v>0</v>
      </c>
      <c r="DZ37">
        <f>$R$37</f>
        <v>0</v>
      </c>
      <c r="EA37">
        <f>$S$37</f>
        <v>0</v>
      </c>
      <c r="EB37" t="str">
        <f>$T$37</f>
        <v>Over</v>
      </c>
      <c r="EC37">
        <f>$U$37</f>
        <v>0</v>
      </c>
      <c r="EE37">
        <f>$P$37</f>
        <v>0</v>
      </c>
      <c r="EF37">
        <f>$Q$37</f>
        <v>0</v>
      </c>
      <c r="EG37">
        <f>$R$37</f>
        <v>0</v>
      </c>
      <c r="EH37">
        <f>$S$37</f>
        <v>0</v>
      </c>
      <c r="EI37" t="str">
        <f>$T$37</f>
        <v>Over</v>
      </c>
      <c r="EJ37">
        <f>$U$37</f>
        <v>0</v>
      </c>
      <c r="EL37">
        <f>$P$37</f>
        <v>0</v>
      </c>
      <c r="EM37">
        <f>$Q$37</f>
        <v>0</v>
      </c>
      <c r="EN37">
        <f>$R$37</f>
        <v>0</v>
      </c>
      <c r="EO37">
        <f>$S$37</f>
        <v>0</v>
      </c>
      <c r="EP37" t="str">
        <f>$T$37</f>
        <v>Over</v>
      </c>
      <c r="EQ37">
        <f>$U$37</f>
        <v>0</v>
      </c>
      <c r="ES37">
        <f>$P$37</f>
        <v>0</v>
      </c>
      <c r="ET37">
        <f>$Q$37</f>
        <v>0</v>
      </c>
      <c r="EU37">
        <f>$R$37</f>
        <v>0</v>
      </c>
      <c r="EV37">
        <f>$S$37</f>
        <v>0</v>
      </c>
      <c r="EW37" t="str">
        <f>$T$37</f>
        <v>Over</v>
      </c>
      <c r="EX37">
        <f>$U$37</f>
        <v>0</v>
      </c>
      <c r="EZ37">
        <f>$P$37</f>
        <v>0</v>
      </c>
      <c r="FA37">
        <f>$Q$37</f>
        <v>0</v>
      </c>
      <c r="FB37">
        <f>$R$37</f>
        <v>0</v>
      </c>
      <c r="FC37">
        <f>$S$37</f>
        <v>0</v>
      </c>
      <c r="FD37" t="str">
        <f>$T$37</f>
        <v>Over</v>
      </c>
      <c r="FE37">
        <f>$U$37</f>
        <v>0</v>
      </c>
      <c r="FG37">
        <f>$P$37</f>
        <v>0</v>
      </c>
      <c r="FH37">
        <f>$Q$37</f>
        <v>0</v>
      </c>
      <c r="FI37">
        <f>$R$37</f>
        <v>0</v>
      </c>
      <c r="FJ37">
        <f>$S$37</f>
        <v>0</v>
      </c>
      <c r="FK37" t="str">
        <f>$T$37</f>
        <v>Over</v>
      </c>
      <c r="FL37">
        <f>$U$37</f>
        <v>0</v>
      </c>
      <c r="FN37">
        <f>$P$37</f>
        <v>0</v>
      </c>
      <c r="FO37">
        <f>$Q$37</f>
        <v>0</v>
      </c>
      <c r="FP37">
        <f>$R$37</f>
        <v>0</v>
      </c>
      <c r="FQ37">
        <f>$S$37</f>
        <v>0</v>
      </c>
      <c r="FR37" t="str">
        <f>$T$37</f>
        <v>Over</v>
      </c>
      <c r="FS37">
        <f>$U$37</f>
        <v>0</v>
      </c>
      <c r="FU37">
        <f>$P$37</f>
        <v>0</v>
      </c>
      <c r="FV37">
        <f>$Q$37</f>
        <v>0</v>
      </c>
      <c r="FW37">
        <f>$R$37</f>
        <v>0</v>
      </c>
      <c r="FX37">
        <f>$S$37</f>
        <v>0</v>
      </c>
      <c r="FY37" t="str">
        <f>$T$37</f>
        <v>Over</v>
      </c>
      <c r="FZ37">
        <f>$U$37</f>
        <v>0</v>
      </c>
    </row>
    <row r="38" spans="1:182" ht="13" x14ac:dyDescent="0.3">
      <c r="A38" s="104" t="s">
        <v>114</v>
      </c>
      <c r="B38" s="104"/>
      <c r="M38" s="8" t="s">
        <v>8</v>
      </c>
      <c r="N38" s="121">
        <f>SUM(B40:M45)</f>
        <v>219896400</v>
      </c>
      <c r="P38" s="8" t="s">
        <v>26</v>
      </c>
      <c r="Q38" s="8" t="s">
        <v>29</v>
      </c>
      <c r="R38" s="8" t="s">
        <v>29</v>
      </c>
      <c r="S38" s="8" t="s">
        <v>29</v>
      </c>
      <c r="T38" s="8" t="s">
        <v>29</v>
      </c>
      <c r="U38" s="8" t="s">
        <v>29</v>
      </c>
      <c r="W38" s="8" t="s">
        <v>26</v>
      </c>
      <c r="X38" s="8" t="s">
        <v>29</v>
      </c>
      <c r="Y38" s="8" t="s">
        <v>29</v>
      </c>
      <c r="Z38" s="8" t="s">
        <v>29</v>
      </c>
      <c r="AA38" s="8" t="s">
        <v>29</v>
      </c>
      <c r="AB38" s="8" t="s">
        <v>29</v>
      </c>
      <c r="AD38" s="8" t="s">
        <v>26</v>
      </c>
      <c r="AE38" s="8" t="s">
        <v>29</v>
      </c>
      <c r="AF38" s="8" t="s">
        <v>29</v>
      </c>
      <c r="AG38" s="8" t="s">
        <v>29</v>
      </c>
      <c r="AH38" s="8" t="s">
        <v>29</v>
      </c>
      <c r="AI38" s="8" t="s">
        <v>29</v>
      </c>
      <c r="AK38" s="8" t="s">
        <v>26</v>
      </c>
      <c r="AL38" s="8" t="s">
        <v>29</v>
      </c>
      <c r="AM38" s="8" t="s">
        <v>29</v>
      </c>
      <c r="AN38" s="8" t="s">
        <v>29</v>
      </c>
      <c r="AO38" s="8" t="s">
        <v>29</v>
      </c>
      <c r="AP38" s="8" t="s">
        <v>29</v>
      </c>
      <c r="AR38" s="8" t="s">
        <v>26</v>
      </c>
      <c r="AS38" s="8" t="s">
        <v>29</v>
      </c>
      <c r="AT38" s="8" t="s">
        <v>29</v>
      </c>
      <c r="AU38" s="8" t="s">
        <v>29</v>
      </c>
      <c r="AV38" s="8" t="s">
        <v>29</v>
      </c>
      <c r="AW38" s="8" t="s">
        <v>29</v>
      </c>
      <c r="AY38" s="8" t="s">
        <v>26</v>
      </c>
      <c r="AZ38" s="8" t="s">
        <v>29</v>
      </c>
      <c r="BA38" s="8" t="s">
        <v>29</v>
      </c>
      <c r="BB38" s="8" t="s">
        <v>29</v>
      </c>
      <c r="BC38" s="8" t="s">
        <v>29</v>
      </c>
      <c r="BD38" s="8" t="s">
        <v>29</v>
      </c>
      <c r="BF38" s="8" t="s">
        <v>26</v>
      </c>
      <c r="BG38" s="8" t="s">
        <v>29</v>
      </c>
      <c r="BH38" s="8" t="s">
        <v>29</v>
      </c>
      <c r="BI38" s="8" t="s">
        <v>29</v>
      </c>
      <c r="BJ38" s="8" t="s">
        <v>29</v>
      </c>
      <c r="BK38" s="8" t="s">
        <v>29</v>
      </c>
      <c r="BM38" s="8" t="s">
        <v>26</v>
      </c>
      <c r="BN38" s="8" t="s">
        <v>29</v>
      </c>
      <c r="BO38" s="8" t="s">
        <v>29</v>
      </c>
      <c r="BP38" s="8" t="s">
        <v>29</v>
      </c>
      <c r="BQ38" s="8" t="s">
        <v>29</v>
      </c>
      <c r="BR38" s="8" t="s">
        <v>29</v>
      </c>
      <c r="BT38" s="8" t="s">
        <v>26</v>
      </c>
      <c r="BU38" s="8" t="s">
        <v>29</v>
      </c>
      <c r="BV38" s="8" t="s">
        <v>29</v>
      </c>
      <c r="BW38" s="8" t="s">
        <v>29</v>
      </c>
      <c r="BX38" s="8" t="s">
        <v>29</v>
      </c>
      <c r="BY38" s="8" t="s">
        <v>29</v>
      </c>
      <c r="CA38" s="8" t="s">
        <v>26</v>
      </c>
      <c r="CB38" s="8" t="s">
        <v>29</v>
      </c>
      <c r="CC38" s="8" t="s">
        <v>29</v>
      </c>
      <c r="CD38" s="8" t="s">
        <v>29</v>
      </c>
      <c r="CE38" s="8" t="s">
        <v>29</v>
      </c>
      <c r="CF38" s="8" t="s">
        <v>29</v>
      </c>
      <c r="CH38" s="8" t="s">
        <v>26</v>
      </c>
      <c r="CI38" s="8" t="s">
        <v>29</v>
      </c>
      <c r="CJ38" s="8" t="s">
        <v>29</v>
      </c>
      <c r="CK38" s="8" t="s">
        <v>29</v>
      </c>
      <c r="CL38" s="8" t="s">
        <v>29</v>
      </c>
      <c r="CM38" s="8" t="s">
        <v>29</v>
      </c>
      <c r="CN38" s="8"/>
      <c r="CO38" s="8" t="s">
        <v>26</v>
      </c>
      <c r="CP38" s="8" t="s">
        <v>29</v>
      </c>
      <c r="CQ38" s="8" t="s">
        <v>29</v>
      </c>
      <c r="CR38" s="8" t="s">
        <v>29</v>
      </c>
      <c r="CS38" s="8" t="s">
        <v>29</v>
      </c>
      <c r="CT38" s="8" t="s">
        <v>29</v>
      </c>
      <c r="CV38" t="s">
        <v>26</v>
      </c>
      <c r="CW38" t="s">
        <v>29</v>
      </c>
      <c r="CX38" t="s">
        <v>29</v>
      </c>
      <c r="CY38" t="s">
        <v>29</v>
      </c>
      <c r="CZ38" t="s">
        <v>29</v>
      </c>
      <c r="DA38" t="s">
        <v>29</v>
      </c>
      <c r="DC38" t="s">
        <v>26</v>
      </c>
      <c r="DD38" t="s">
        <v>29</v>
      </c>
      <c r="DE38" t="s">
        <v>29</v>
      </c>
      <c r="DF38" t="s">
        <v>29</v>
      </c>
      <c r="DG38" t="s">
        <v>29</v>
      </c>
      <c r="DH38" t="s">
        <v>29</v>
      </c>
      <c r="DJ38" t="s">
        <v>26</v>
      </c>
      <c r="DK38" t="s">
        <v>29</v>
      </c>
      <c r="DL38" t="s">
        <v>29</v>
      </c>
      <c r="DM38" t="s">
        <v>29</v>
      </c>
      <c r="DN38" t="s">
        <v>29</v>
      </c>
      <c r="DO38" t="s">
        <v>29</v>
      </c>
      <c r="DQ38" t="s">
        <v>26</v>
      </c>
      <c r="DR38" t="s">
        <v>29</v>
      </c>
      <c r="DS38" t="s">
        <v>29</v>
      </c>
      <c r="DT38" t="s">
        <v>29</v>
      </c>
      <c r="DU38" t="s">
        <v>29</v>
      </c>
      <c r="DV38" t="s">
        <v>29</v>
      </c>
      <c r="DX38" t="s">
        <v>26</v>
      </c>
      <c r="DY38" t="s">
        <v>29</v>
      </c>
      <c r="DZ38" t="s">
        <v>29</v>
      </c>
      <c r="EA38" t="s">
        <v>29</v>
      </c>
      <c r="EB38" t="s">
        <v>29</v>
      </c>
      <c r="EC38" t="s">
        <v>29</v>
      </c>
      <c r="EE38" t="s">
        <v>26</v>
      </c>
      <c r="EF38" t="s">
        <v>29</v>
      </c>
      <c r="EG38" t="s">
        <v>29</v>
      </c>
      <c r="EH38" t="s">
        <v>29</v>
      </c>
      <c r="EI38" t="s">
        <v>29</v>
      </c>
      <c r="EJ38" t="s">
        <v>29</v>
      </c>
      <c r="EL38" t="s">
        <v>26</v>
      </c>
      <c r="EM38" t="s">
        <v>29</v>
      </c>
      <c r="EN38" t="s">
        <v>29</v>
      </c>
      <c r="EO38" t="s">
        <v>29</v>
      </c>
      <c r="EP38" t="s">
        <v>29</v>
      </c>
      <c r="EQ38" t="s">
        <v>29</v>
      </c>
      <c r="ES38" t="s">
        <v>26</v>
      </c>
      <c r="ET38" t="s">
        <v>29</v>
      </c>
      <c r="EU38" t="s">
        <v>29</v>
      </c>
      <c r="EV38" t="s">
        <v>29</v>
      </c>
      <c r="EW38" t="s">
        <v>29</v>
      </c>
      <c r="EX38" t="s">
        <v>29</v>
      </c>
      <c r="EZ38" t="s">
        <v>26</v>
      </c>
      <c r="FA38" t="s">
        <v>29</v>
      </c>
      <c r="FB38" t="s">
        <v>29</v>
      </c>
      <c r="FC38" t="s">
        <v>29</v>
      </c>
      <c r="FD38" t="s">
        <v>29</v>
      </c>
      <c r="FE38" t="s">
        <v>29</v>
      </c>
      <c r="FG38" t="s">
        <v>26</v>
      </c>
      <c r="FH38" t="s">
        <v>29</v>
      </c>
      <c r="FI38" t="s">
        <v>29</v>
      </c>
      <c r="FJ38" t="s">
        <v>29</v>
      </c>
      <c r="FK38" t="s">
        <v>29</v>
      </c>
      <c r="FL38" t="s">
        <v>29</v>
      </c>
      <c r="FN38" t="s">
        <v>26</v>
      </c>
      <c r="FO38" t="s">
        <v>29</v>
      </c>
      <c r="FP38" t="s">
        <v>29</v>
      </c>
      <c r="FQ38" t="s">
        <v>29</v>
      </c>
      <c r="FR38" t="s">
        <v>29</v>
      </c>
      <c r="FS38" t="s">
        <v>29</v>
      </c>
      <c r="FU38" t="s">
        <v>26</v>
      </c>
      <c r="FV38" t="s">
        <v>29</v>
      </c>
      <c r="FW38" t="s">
        <v>29</v>
      </c>
      <c r="FX38" t="s">
        <v>29</v>
      </c>
      <c r="FY38" t="s">
        <v>29</v>
      </c>
      <c r="FZ38" t="s">
        <v>29</v>
      </c>
    </row>
    <row r="39" spans="1:182" x14ac:dyDescent="0.25">
      <c r="A39" s="82" t="s">
        <v>74</v>
      </c>
      <c r="B39" s="105" t="s">
        <v>59</v>
      </c>
      <c r="C39" s="105" t="s">
        <v>61</v>
      </c>
      <c r="D39" s="105" t="s">
        <v>62</v>
      </c>
      <c r="E39" s="105" t="s">
        <v>63</v>
      </c>
      <c r="F39" s="105" t="s">
        <v>64</v>
      </c>
      <c r="G39" s="105" t="s">
        <v>65</v>
      </c>
      <c r="H39" s="105" t="s">
        <v>66</v>
      </c>
      <c r="I39" s="105" t="s">
        <v>67</v>
      </c>
      <c r="J39" s="105" t="s">
        <v>68</v>
      </c>
      <c r="K39" s="105" t="s">
        <v>69</v>
      </c>
      <c r="L39" s="105" t="s">
        <v>70</v>
      </c>
      <c r="M39" s="105" t="s">
        <v>71</v>
      </c>
      <c r="P39" s="120">
        <v>2000</v>
      </c>
      <c r="Q39" s="120">
        <v>8000</v>
      </c>
      <c r="R39" s="120">
        <v>15000</v>
      </c>
      <c r="S39" s="120">
        <v>75000</v>
      </c>
      <c r="T39" s="120">
        <v>100000</v>
      </c>
      <c r="U39" s="120"/>
      <c r="W39" s="82">
        <f>$P$39</f>
        <v>2000</v>
      </c>
      <c r="X39" s="82">
        <f>$Q$39</f>
        <v>8000</v>
      </c>
      <c r="Y39" s="82">
        <f>$R$39</f>
        <v>15000</v>
      </c>
      <c r="Z39" s="82">
        <f>$S$39</f>
        <v>75000</v>
      </c>
      <c r="AA39" s="82">
        <f>$T$39</f>
        <v>100000</v>
      </c>
      <c r="AB39" s="82">
        <f>$U$39</f>
        <v>0</v>
      </c>
      <c r="AD39" s="82">
        <f>$P$39</f>
        <v>2000</v>
      </c>
      <c r="AE39" s="82">
        <f>$Q$39</f>
        <v>8000</v>
      </c>
      <c r="AF39" s="82">
        <f>$R$39</f>
        <v>15000</v>
      </c>
      <c r="AG39" s="82">
        <f>$S$39</f>
        <v>75000</v>
      </c>
      <c r="AH39" s="82">
        <f>$T$39</f>
        <v>100000</v>
      </c>
      <c r="AI39" s="82">
        <f>$U$39</f>
        <v>0</v>
      </c>
      <c r="AK39" s="82">
        <f>$P$39</f>
        <v>2000</v>
      </c>
      <c r="AL39" s="82">
        <f>$Q$39</f>
        <v>8000</v>
      </c>
      <c r="AM39" s="82">
        <f>$R$39</f>
        <v>15000</v>
      </c>
      <c r="AN39" s="82">
        <f>$S$39</f>
        <v>75000</v>
      </c>
      <c r="AO39" s="82">
        <f>$T$39</f>
        <v>100000</v>
      </c>
      <c r="AP39" s="82">
        <f>$U$39</f>
        <v>0</v>
      </c>
      <c r="AR39" s="82">
        <f>$P$39</f>
        <v>2000</v>
      </c>
      <c r="AS39" s="82">
        <f>$Q$39</f>
        <v>8000</v>
      </c>
      <c r="AT39" s="82">
        <f>$R$39</f>
        <v>15000</v>
      </c>
      <c r="AU39" s="82">
        <f>$S$39</f>
        <v>75000</v>
      </c>
      <c r="AV39" s="82">
        <f>$T$39</f>
        <v>100000</v>
      </c>
      <c r="AW39" s="82">
        <f>$U$39</f>
        <v>0</v>
      </c>
      <c r="AY39" s="82">
        <f>$P$39</f>
        <v>2000</v>
      </c>
      <c r="AZ39" s="82">
        <f>$Q$39</f>
        <v>8000</v>
      </c>
      <c r="BA39" s="82">
        <f>$R$39</f>
        <v>15000</v>
      </c>
      <c r="BB39" s="82">
        <f>$S$39</f>
        <v>75000</v>
      </c>
      <c r="BC39" s="82">
        <f>$T$39</f>
        <v>100000</v>
      </c>
      <c r="BD39" s="82">
        <f>$U$39</f>
        <v>0</v>
      </c>
      <c r="BF39" s="82">
        <f>$P$39</f>
        <v>2000</v>
      </c>
      <c r="BG39" s="82">
        <f>$Q$39</f>
        <v>8000</v>
      </c>
      <c r="BH39" s="82">
        <f>$R$39</f>
        <v>15000</v>
      </c>
      <c r="BI39" s="82">
        <f>$S$39</f>
        <v>75000</v>
      </c>
      <c r="BJ39" s="82">
        <f>$T$39</f>
        <v>100000</v>
      </c>
      <c r="BK39" s="82">
        <f>$U$39</f>
        <v>0</v>
      </c>
      <c r="BM39" s="82">
        <f>$P$39</f>
        <v>2000</v>
      </c>
      <c r="BN39" s="82">
        <f>$Q$39</f>
        <v>8000</v>
      </c>
      <c r="BO39" s="82">
        <f>$R$39</f>
        <v>15000</v>
      </c>
      <c r="BP39" s="82">
        <f>$S$39</f>
        <v>75000</v>
      </c>
      <c r="BQ39" s="82">
        <f>$T$39</f>
        <v>100000</v>
      </c>
      <c r="BR39" s="82">
        <f>$U$39</f>
        <v>0</v>
      </c>
      <c r="BT39" s="82">
        <f>$P$39</f>
        <v>2000</v>
      </c>
      <c r="BU39" s="82">
        <f>$Q$39</f>
        <v>8000</v>
      </c>
      <c r="BV39" s="82">
        <f>$R$39</f>
        <v>15000</v>
      </c>
      <c r="BW39" s="82">
        <f>$S$39</f>
        <v>75000</v>
      </c>
      <c r="BX39" s="82">
        <f>$T$39</f>
        <v>100000</v>
      </c>
      <c r="BY39" s="82">
        <f>$U$39</f>
        <v>0</v>
      </c>
      <c r="CA39" s="82">
        <f>$P$39</f>
        <v>2000</v>
      </c>
      <c r="CB39" s="82">
        <f>$Q$39</f>
        <v>8000</v>
      </c>
      <c r="CC39" s="82">
        <f>$R$39</f>
        <v>15000</v>
      </c>
      <c r="CD39" s="82">
        <f>$S$39</f>
        <v>75000</v>
      </c>
      <c r="CE39" s="82">
        <f>$T$39</f>
        <v>100000</v>
      </c>
      <c r="CF39" s="82">
        <f>$U$39</f>
        <v>0</v>
      </c>
      <c r="CH39" s="82">
        <f>$P$39</f>
        <v>2000</v>
      </c>
      <c r="CI39" s="82">
        <f>$Q$39</f>
        <v>8000</v>
      </c>
      <c r="CJ39" s="82">
        <f>$R$39</f>
        <v>15000</v>
      </c>
      <c r="CK39" s="82">
        <f>$S$39</f>
        <v>75000</v>
      </c>
      <c r="CL39" s="82">
        <f>$T$39</f>
        <v>100000</v>
      </c>
      <c r="CM39" s="82">
        <f>$U$39</f>
        <v>0</v>
      </c>
      <c r="CO39" s="82">
        <f>$P$39</f>
        <v>2000</v>
      </c>
      <c r="CP39" s="82">
        <f>$Q$39</f>
        <v>8000</v>
      </c>
      <c r="CQ39" s="82">
        <f>$R$39</f>
        <v>15000</v>
      </c>
      <c r="CR39" s="82">
        <f>$S$39</f>
        <v>75000</v>
      </c>
      <c r="CS39" s="82">
        <f>$T$39</f>
        <v>100000</v>
      </c>
      <c r="CT39" s="82">
        <f>$U$39</f>
        <v>0</v>
      </c>
      <c r="CV39" s="82">
        <f>$P$39</f>
        <v>2000</v>
      </c>
      <c r="CW39" s="82">
        <f>$Q$39</f>
        <v>8000</v>
      </c>
      <c r="CX39" s="82">
        <f>$R$39</f>
        <v>15000</v>
      </c>
      <c r="CY39" s="82">
        <f>$S$39</f>
        <v>75000</v>
      </c>
      <c r="CZ39" s="82">
        <f>$T$39</f>
        <v>100000</v>
      </c>
      <c r="DA39" s="82">
        <f>$U$39</f>
        <v>0</v>
      </c>
      <c r="DC39" s="82">
        <f>$P$39</f>
        <v>2000</v>
      </c>
      <c r="DD39" s="82">
        <f>$Q$39</f>
        <v>8000</v>
      </c>
      <c r="DE39" s="82">
        <f>$R$39</f>
        <v>15000</v>
      </c>
      <c r="DF39" s="82">
        <f>$S$39</f>
        <v>75000</v>
      </c>
      <c r="DG39" s="82">
        <f>$T$39</f>
        <v>100000</v>
      </c>
      <c r="DH39" s="82">
        <f>$U$39</f>
        <v>0</v>
      </c>
      <c r="DJ39" s="82">
        <f>$P$39</f>
        <v>2000</v>
      </c>
      <c r="DK39" s="82">
        <f>$Q$39</f>
        <v>8000</v>
      </c>
      <c r="DL39" s="82">
        <f>$R$39</f>
        <v>15000</v>
      </c>
      <c r="DM39" s="82">
        <f>$S$39</f>
        <v>75000</v>
      </c>
      <c r="DN39" s="82">
        <f>$T$39</f>
        <v>100000</v>
      </c>
      <c r="DO39" s="82">
        <f>$U$39</f>
        <v>0</v>
      </c>
      <c r="DQ39" s="82">
        <f>$P$39</f>
        <v>2000</v>
      </c>
      <c r="DR39" s="82">
        <f>$Q$39</f>
        <v>8000</v>
      </c>
      <c r="DS39" s="82">
        <f>$R$39</f>
        <v>15000</v>
      </c>
      <c r="DT39" s="82">
        <f>$S$39</f>
        <v>75000</v>
      </c>
      <c r="DU39" s="82">
        <f>$T$39</f>
        <v>100000</v>
      </c>
      <c r="DV39" s="82">
        <f>$U$39</f>
        <v>0</v>
      </c>
      <c r="DX39" s="82">
        <f>$P$39</f>
        <v>2000</v>
      </c>
      <c r="DY39" s="82">
        <f>$Q$39</f>
        <v>8000</v>
      </c>
      <c r="DZ39" s="82">
        <f>$R$39</f>
        <v>15000</v>
      </c>
      <c r="EA39" s="82">
        <f>$S$39</f>
        <v>75000</v>
      </c>
      <c r="EB39" s="82">
        <f>$T$39</f>
        <v>100000</v>
      </c>
      <c r="EC39" s="82">
        <f>$U$39</f>
        <v>0</v>
      </c>
      <c r="EE39" s="82">
        <f>$P$39</f>
        <v>2000</v>
      </c>
      <c r="EF39" s="82">
        <f>$Q$39</f>
        <v>8000</v>
      </c>
      <c r="EG39" s="82">
        <f>$R$39</f>
        <v>15000</v>
      </c>
      <c r="EH39" s="82">
        <f>$S$39</f>
        <v>75000</v>
      </c>
      <c r="EI39" s="82">
        <f>$T$39</f>
        <v>100000</v>
      </c>
      <c r="EJ39" s="82">
        <f>$U$39</f>
        <v>0</v>
      </c>
      <c r="EL39" s="82">
        <f>$P$39</f>
        <v>2000</v>
      </c>
      <c r="EM39" s="82">
        <f>$Q$39</f>
        <v>8000</v>
      </c>
      <c r="EN39" s="82">
        <f>$R$39</f>
        <v>15000</v>
      </c>
      <c r="EO39" s="82">
        <f>$S$39</f>
        <v>75000</v>
      </c>
      <c r="EP39" s="82">
        <f>$T$39</f>
        <v>100000</v>
      </c>
      <c r="EQ39" s="82">
        <f>$U$39</f>
        <v>0</v>
      </c>
      <c r="ES39" s="82">
        <f>$P$39</f>
        <v>2000</v>
      </c>
      <c r="ET39" s="82">
        <f>$Q$39</f>
        <v>8000</v>
      </c>
      <c r="EU39" s="82">
        <f>$R$39</f>
        <v>15000</v>
      </c>
      <c r="EV39" s="82">
        <f>$S$39</f>
        <v>75000</v>
      </c>
      <c r="EW39" s="82">
        <f>$T$39</f>
        <v>100000</v>
      </c>
      <c r="EX39" s="82">
        <f>$U$39</f>
        <v>0</v>
      </c>
      <c r="EZ39" s="82">
        <f>$P$39</f>
        <v>2000</v>
      </c>
      <c r="FA39" s="82">
        <f>$Q$39</f>
        <v>8000</v>
      </c>
      <c r="FB39" s="82">
        <f>$R$39</f>
        <v>15000</v>
      </c>
      <c r="FC39" s="82">
        <f>$S$39</f>
        <v>75000</v>
      </c>
      <c r="FD39" s="82">
        <f>$T$39</f>
        <v>100000</v>
      </c>
      <c r="FE39" s="82">
        <f>$U$39</f>
        <v>0</v>
      </c>
      <c r="FG39" s="82">
        <f>$P$39</f>
        <v>2000</v>
      </c>
      <c r="FH39" s="82">
        <f>$Q$39</f>
        <v>8000</v>
      </c>
      <c r="FI39" s="82">
        <f>$R$39</f>
        <v>15000</v>
      </c>
      <c r="FJ39" s="82">
        <f>$S$39</f>
        <v>75000</v>
      </c>
      <c r="FK39" s="82">
        <f>$T$39</f>
        <v>100000</v>
      </c>
      <c r="FL39" s="82">
        <f>$U$39</f>
        <v>0</v>
      </c>
      <c r="FN39" s="82">
        <f>$P$39</f>
        <v>2000</v>
      </c>
      <c r="FO39" s="82">
        <f>$Q$39</f>
        <v>8000</v>
      </c>
      <c r="FP39" s="82">
        <f>$R$39</f>
        <v>15000</v>
      </c>
      <c r="FQ39" s="82">
        <f>$S$39</f>
        <v>75000</v>
      </c>
      <c r="FR39" s="82">
        <f>$T$39</f>
        <v>100000</v>
      </c>
      <c r="FS39" s="82">
        <f>$U$39</f>
        <v>0</v>
      </c>
      <c r="FU39" s="82">
        <f>$P$39</f>
        <v>2000</v>
      </c>
      <c r="FV39" s="82">
        <f>$Q$39</f>
        <v>8000</v>
      </c>
      <c r="FW39" s="82">
        <f>$R$39</f>
        <v>15000</v>
      </c>
      <c r="FX39" s="82">
        <f>$S$39</f>
        <v>75000</v>
      </c>
      <c r="FY39" s="82">
        <f>$T$39</f>
        <v>100000</v>
      </c>
      <c r="FZ39" s="82">
        <f>$U$39</f>
        <v>0</v>
      </c>
    </row>
    <row r="40" spans="1:182" x14ac:dyDescent="0.25">
      <c r="A40" t="s">
        <v>75</v>
      </c>
      <c r="B40">
        <v>1761000</v>
      </c>
      <c r="C40">
        <v>1682000</v>
      </c>
      <c r="D40">
        <v>1413000</v>
      </c>
      <c r="E40">
        <v>1228000</v>
      </c>
      <c r="F40">
        <v>1445000</v>
      </c>
      <c r="G40">
        <v>1187000</v>
      </c>
      <c r="H40">
        <v>1128000</v>
      </c>
      <c r="I40">
        <v>854000</v>
      </c>
      <c r="J40">
        <v>749000</v>
      </c>
      <c r="K40">
        <v>690000</v>
      </c>
      <c r="L40">
        <v>848000</v>
      </c>
      <c r="M40">
        <v>1031000</v>
      </c>
      <c r="P40">
        <f t="shared" ref="P40:P48" si="4">IF(B40&lt;$P$39,B40,$P$39)</f>
        <v>2000</v>
      </c>
      <c r="Q40">
        <f t="shared" ref="Q40:Q48" si="5">IF($Q$37&gt;0,IF(B40&gt;$P$39,B40-$P$39,0),IF(B40&lt;($P$39+$Q$39),B40-P40,$Q$39))</f>
        <v>8000</v>
      </c>
      <c r="R40">
        <f t="shared" ref="R40:R48" si="6">IF($R$37&gt;0,IF(B40&gt;($P$39+$Q$39),B40-($P$39+$Q$39),0),IF(B40&gt;($P$39+$Q$39),IF(B40&lt;($P$39+$Q$39+$R$39),B40-($P$39+$Q$39),$R$39),0))</f>
        <v>15000</v>
      </c>
      <c r="S40">
        <f t="shared" ref="S40:S48" si="7">IF($S$37&gt;0,IF(B40&gt;($P$39+$Q$39+$R$39),B40-($P$39+$Q$39+$R$39),0),IF(B40&gt;($P$39+$Q$39+$R$39),IF(B40&lt;($P$39+$Q$39+$R$39+$S$39),B40-($P$39+$Q$39+$R$39),$S$39),0))</f>
        <v>75000</v>
      </c>
      <c r="T40">
        <f t="shared" ref="T40:T48" si="8">IF($T$37&gt;0,IF(B40&gt;($P$39+$Q$39+$R$39+$S$39),B40-($P$39+$Q$39+$R$39+$S$39),0),IF(B40&gt;($P$39+$Q$39+$R$39+$S$39),IF(B40&lt;($P$39+$Q$39+$R$39+$S$39+$T$39),B40-($P$39+$Q$39+$R$39+$S$39),$T$39),0))</f>
        <v>1661000</v>
      </c>
      <c r="U40">
        <f t="shared" ref="U40:U48" si="9">IF($U$37&gt;0,IF(B40&gt;($P$39+$Q$39+$R$39+$S$39+$T$39),B40-($P$39+$Q$39+$R$39+$S$39+$T$39),0),IF(B40&gt;($P$39+$Q$39+$R$39+$S$39+$T$39),IF(B40&lt;($P$39+$Q$39+$R$39+$S$39+$T$39+$U$39),B40-($P$39+$Q$39+$R$39+$S$39+$T$39),$U$39),0))</f>
        <v>0</v>
      </c>
      <c r="W40">
        <f t="shared" ref="W40:W48" si="10">IF(C40&lt;$P$39,C40,$P$39)</f>
        <v>2000</v>
      </c>
      <c r="X40">
        <f t="shared" ref="X40:X48" si="11">IF($Q$37&gt;0,IF(C40&gt;$P$39,C40-$P$39,0),IF(C40&lt;($P$39+$Q$39),C40-W40,$Q$39))</f>
        <v>8000</v>
      </c>
      <c r="Y40">
        <f t="shared" ref="Y40:Y48" si="12">IF($R$37&gt;0,IF(C40&gt;($P$39+$Q$39),C40-($P$39+$Q$39),0),IF(C40&gt;($P$39+$Q$39),IF(C40&lt;($P$39+$Q$39+$R$39),C40-($P$39+$Q$39),$R$39),0))</f>
        <v>15000</v>
      </c>
      <c r="Z40">
        <f t="shared" ref="Z40:Z48" si="13">IF($S$37&gt;0,IF(C40&gt;($P$39+$Q$39+$R$39),C40-($P$39+$Q$39+$R$39),0),IF(C40&gt;($P$39+$Q$39+$R$39),IF(C40&lt;($P$39+$Q$39+$R$39+$S$39),C40-($P$39+$Q$39+$R$39),$S$39),0))</f>
        <v>75000</v>
      </c>
      <c r="AA40">
        <f t="shared" ref="AA40:AA48" si="14">IF($T$37&gt;0,IF(C40&gt;($P$39+$Q$39+$R$39+$S$39),C40-($P$39+$Q$39+$R$39+$S$39),0),IF(C40&gt;($P$39+$Q$39+$R$39+$S$39),IF(C40&lt;($P$39+$Q$39+$R$39+$S$39+$T$39),C40-($P$39+$Q$39+$R$39+$S$39),$T$39),0))</f>
        <v>1582000</v>
      </c>
      <c r="AB40">
        <f t="shared" ref="AB40:AB48" si="15">IF($U$37&gt;0,IF(C40&gt;($P$39+$Q$39+$R$39+$S$39+$T$39),C40-($P$39+$Q$39+$R$39+$S$39+$T$39),0),IF(C40&gt;($P$39+$Q$39+$R$39+$S$39+$T$39),IF(C40&lt;($P$39+$Q$39+$R$39+$S$39+$T$39+$U$39),C40-($P$39+$Q$39+$R$39+$S$39+$T$39),$U$39),0))</f>
        <v>0</v>
      </c>
      <c r="AD40">
        <f t="shared" ref="AD40:AD48" si="16">IF(D40&lt;$P$39,D40,$P$39)</f>
        <v>2000</v>
      </c>
      <c r="AE40">
        <f t="shared" ref="AE40:AE48" si="17">IF($Q$37&gt;0,IF(D40&gt;$P$39,D40-$P$39,0),IF(D40&lt;($P$39+$Q$39),D40-AD40,$Q$39))</f>
        <v>8000</v>
      </c>
      <c r="AF40">
        <f t="shared" ref="AF40:AF48" si="18">IF($R$37&gt;0,IF(D40&gt;($P$39+$Q$39),D40-($P$39+$Q$39),0),IF(D40&gt;($P$39+$Q$39),IF(D40&lt;($P$39+$Q$39+$R$39),D40-($P$39+$Q$39),$R$39),0))</f>
        <v>15000</v>
      </c>
      <c r="AG40">
        <f t="shared" ref="AG40:AG48" si="19">IF($S$37&gt;0,IF(D40&gt;($P$39+$Q$39+$R$39),D40-($P$39+$Q$39+$R$39),0),IF(D40&gt;($P$39+$Q$39+$R$39),IF(D40&lt;($P$39+$Q$39+$R$39+$S$39),D40-($P$39+$Q$39+$R$39),$S$39),0))</f>
        <v>75000</v>
      </c>
      <c r="AH40">
        <f t="shared" ref="AH40:AH48" si="20">IF($T$37&gt;0,IF(D40&gt;($P$39+$Q$39+$R$39+$S$39),D40-($P$39+$Q$39+$R$39+$S$39),0),IF(D40&gt;($P$39+$Q$39+$R$39+$S$39),IF(D40&lt;($P$39+$Q$39+$R$39+$S$39+$T$39),D40-($P$39+$Q$39+$R$39+$S$39),$T$39),0))</f>
        <v>1313000</v>
      </c>
      <c r="AI40">
        <f t="shared" ref="AI40:AI48" si="21">IF($U$37&gt;0,IF(D40&gt;($P$39+$Q$39+$R$39+$S$39+$T$39),D40-($P$39+$Q$39+$R$39+$S$39+$T$39),0),IF(D40&gt;($P$39+$Q$39+$R$39+$S$39+$T$39),IF(D40&lt;($P$39+$Q$39+$R$39+$S$39+$T$39+$U$39),D40-($P$39+$Q$39+$R$39+$S$39+$T$39),$U$39),0))</f>
        <v>0</v>
      </c>
      <c r="AK40">
        <f>IF(E40&lt;$P$39,E40,$P$39)</f>
        <v>2000</v>
      </c>
      <c r="AL40">
        <f>IF($Q$37&gt;0,IF(E40&gt;$P$39,E40-$P$39,0),IF(E40&lt;($P$39+$Q$39),E40-AK40,$Q$39))</f>
        <v>8000</v>
      </c>
      <c r="AM40">
        <f>IF($R$37&gt;0,IF(E40&gt;($P$39+$Q$39),E40-($P$39+$Q$39),0),IF(E40&gt;($P$39+$Q$39),IF(E40&lt;($P$39+$Q$39+$R$39),E40-($P$39+$Q$39),$R$39),0))</f>
        <v>15000</v>
      </c>
      <c r="AN40">
        <f>IF($S$37&gt;0,IF(E40&gt;($P$39+$Q$39+$R$39),E40-($P$39+$Q$39+$R$39),0),IF(E40&gt;($P$39+$Q$39+$R$39),IF(E40&lt;($P$39+$Q$39+$R$39+$S$39),E40-($P$39+$Q$39+$R$39),$S$39),0))</f>
        <v>75000</v>
      </c>
      <c r="AO40">
        <f>IF($T$37&gt;0,IF(E40&gt;($P$39+$Q$39+$R$39+$S$39),E40-($P$39+$Q$39+$R$39+$S$39),0),IF(E40&gt;($P$39+$Q$39+$R$39+$S$39),IF(E40&lt;($P$39+$Q$39+$R$39+$S$39+$T$39),E40-($P$39+$Q$39+$R$39+$S$39),$T$39),0))</f>
        <v>1128000</v>
      </c>
      <c r="AP40">
        <f>IF($U$37&gt;0,IF(E40&gt;($P$39+$Q$39+$R$39+$S$39+$T$39),E40-($P$39+$Q$39+$R$39+$S$39+$T$39),0),IF(E40&gt;($P$39+$Q$39+$R$39+$S$39+$T$39),IF(E40&lt;($P$39+$Q$39+$R$39+$S$39+$T$39+$U$39),E40-($P$39+$Q$39+$R$39+$S$39+$T$39),$U$39),0))</f>
        <v>0</v>
      </c>
      <c r="AR40">
        <f t="shared" ref="AR40:AR48" si="22">IF(F40&lt;$P$39,F40,$P$39)</f>
        <v>2000</v>
      </c>
      <c r="AS40">
        <f t="shared" ref="AS40:AS48" si="23">IF($Q$37&gt;0,IF(F40&gt;$P$39,F40-$P$39,0),IF(F40&lt;($P$39+$Q$39),F40-AR40,$Q$39))</f>
        <v>8000</v>
      </c>
      <c r="AT40">
        <f t="shared" ref="AT40:AT48" si="24">IF($R$37&gt;0,IF(F40&gt;($P$39+$Q$39),F40-($P$39+$Q$39),0),IF(F40&gt;($P$39+$Q$39),IF(F40&lt;($P$39+$Q$39+$R$39),F40-($P$39+$Q$39),$R$39),0))</f>
        <v>15000</v>
      </c>
      <c r="AU40">
        <f t="shared" ref="AU40:AU48" si="25">IF($S$37&gt;0,IF(F40&gt;($P$39+$Q$39+$R$39),F40-($P$39+$Q$39+$R$39),0),IF(F40&gt;($P$39+$Q$39+$R$39),IF(F40&lt;($P$39+$Q$39+$R$39+$S$39),F40-($P$39+$Q$39+$R$39),$S$39),0))</f>
        <v>75000</v>
      </c>
      <c r="AV40">
        <f t="shared" ref="AV40:AV48" si="26">IF($T$37&gt;0,IF(F40&gt;($P$39+$Q$39+$R$39+$S$39),F40-($P$39+$Q$39+$R$39+$S$39),0),IF(F40&gt;($P$39+$Q$39+$R$39+$S$39),IF(F40&lt;($P$39+$Q$39+$R$39+$S$39+$T$39),F40-($P$39+$Q$39+$R$39+$S$39),$T$39),0))</f>
        <v>1345000</v>
      </c>
      <c r="AW40">
        <f t="shared" ref="AW40:AW48" si="27">IF($U$37&gt;0,IF(F40&gt;($P$39+$Q$39+$R$39+$S$39+$T$39),F40-($P$39+$Q$39+$R$39+$S$39+$T$39),0),IF(F40&gt;($P$39+$Q$39+$R$39+$S$39+$T$39),IF(F40&lt;($P$39+$Q$39+$R$39+$S$39+$T$39+$U$39),F40-($P$39+$Q$39+$R$39+$S$39+$T$39),$U$39),0))</f>
        <v>0</v>
      </c>
      <c r="AY40">
        <f t="shared" ref="AY40:AY48" si="28">IF(G40&lt;$P$39,G40,$P$39)</f>
        <v>2000</v>
      </c>
      <c r="AZ40">
        <f t="shared" ref="AZ40:AZ48" si="29">IF($Q$37&gt;0,IF(G40&gt;$P$39,G40-$P$39,0),IF(G40&lt;($P$39+$Q$39),G40-AY40,$Q$39))</f>
        <v>8000</v>
      </c>
      <c r="BA40">
        <f t="shared" ref="BA40:BA48" si="30">IF($R$37&gt;0,IF(G40&gt;($P$39+$Q$39),G40-($P$39+$Q$39),0),IF(G40&gt;($P$39+$Q$39),IF(G40&lt;($P$39+$Q$39+$R$39),G40-($P$39+$Q$39),$R$39),0))</f>
        <v>15000</v>
      </c>
      <c r="BB40">
        <f t="shared" ref="BB40:BB48" si="31">IF($S$37&gt;0,IF(G40&gt;($P$39+$Q$39+$R$39),G40-($P$39+$Q$39+$R$39),0),IF(G40&gt;($P$39+$Q$39+$R$39),IF(G40&lt;($P$39+$Q$39+$R$39+$S$39),G40-($P$39+$Q$39+$R$39),$S$39),0))</f>
        <v>75000</v>
      </c>
      <c r="BC40">
        <f t="shared" ref="BC40:BC48" si="32">IF($T$37&gt;0,IF(G40&gt;($P$39+$Q$39+$R$39+$S$39),G40-($P$39+$Q$39+$R$39+$S$39),0),IF(G40&gt;($P$39+$Q$39+$R$39+$S$39),IF(G40&lt;($P$39+$Q$39+$R$39+$S$39+$T$39),G40-($P$39+$Q$39+$R$39+$S$39),$T$39),0))</f>
        <v>1087000</v>
      </c>
      <c r="BD40">
        <f t="shared" ref="BD40:BD48" si="33">IF($U$37&gt;0,IF(G40&gt;($P$39+$Q$39+$R$39+$S$39+$T$39),G40-($P$39+$Q$39+$R$39+$S$39+$T$39),0),IF(G40&gt;($P$39+$Q$39+$R$39+$S$39+$T$39),IF(G40&lt;($P$39+$Q$39+$R$39+$S$39+$T$39+$U$39),G40-($P$39+$Q$39+$R$39+$S$39+$T$39),$U$39),0))</f>
        <v>0</v>
      </c>
      <c r="BF40">
        <f t="shared" ref="BF40:BF48" si="34">IF(H40&lt;$P$39,H40,$P$39)</f>
        <v>2000</v>
      </c>
      <c r="BG40">
        <f t="shared" ref="BG40:BG48" si="35">IF($Q$37&gt;0,IF(H40&gt;$P$39,H40-$P$39,0),IF(H40&lt;($P$39+$Q$39),H40-BF40,$Q$39))</f>
        <v>8000</v>
      </c>
      <c r="BH40">
        <f t="shared" ref="BH40:BH48" si="36">IF($R$37&gt;0,IF(H40&gt;($P$39+$Q$39),H40-($P$39+$Q$39),0),IF(H40&gt;($P$39+$Q$39),IF(H40&lt;($P$39+$Q$39+$R$39),H40-($P$39+$Q$39),$R$39),0))</f>
        <v>15000</v>
      </c>
      <c r="BI40">
        <f t="shared" ref="BI40:BI48" si="37">IF($S$37&gt;0,IF(H40&gt;($P$39+$Q$39+$R$39),H40-($P$39+$Q$39+$R$39),0),IF(H40&gt;($P$39+$Q$39+$R$39),IF(H40&lt;($P$39+$Q$39+$R$39+$S$39),H40-($P$39+$Q$39+$R$39),$S$39),0))</f>
        <v>75000</v>
      </c>
      <c r="BJ40">
        <f t="shared" ref="BJ40:BJ48" si="38">IF($T$37&gt;0,IF(H40&gt;($P$39+$Q$39+$R$39+$S$39),H40-($P$39+$Q$39+$R$39+$S$39),0),IF(H40&gt;($P$39+$Q$39+$R$39+$S$39),IF(H40&lt;($P$39+$Q$39+$R$39+$S$39+$T$39),H40-($P$39+$Q$39+$R$39+$S$39),$T$39),0))</f>
        <v>1028000</v>
      </c>
      <c r="BK40">
        <f t="shared" ref="BK40:BK48" si="39">IF($U$37&gt;0,IF(H40&gt;($P$39+$Q$39+$R$39+$S$39+$T$39),H40-($P$39+$Q$39+$R$39+$S$39+$T$39),0),IF(H40&gt;($P$39+$Q$39+$R$39+$S$39+$T$39),IF(H40&lt;($P$39+$Q$39+$R$39+$S$39+$T$39+$U$39),H40-($P$39+$Q$39+$R$39+$S$39+$T$39),$U$39),0))</f>
        <v>0</v>
      </c>
      <c r="BM40">
        <f t="shared" ref="BM40:BM48" si="40">IF(I40&lt;$P$39,I40,$P$39)</f>
        <v>2000</v>
      </c>
      <c r="BN40">
        <f t="shared" ref="BN40:BN48" si="41">IF($Q$37&gt;0,IF(I40&gt;$P$39,I40-$P$39,0),IF(I40&lt;($P$39+$Q$39),I40-BM40,$Q$39))</f>
        <v>8000</v>
      </c>
      <c r="BO40">
        <f t="shared" ref="BO40:BO48" si="42">IF($R$37&gt;0,IF(I40&gt;($P$39+$Q$39),I40-($P$39+$Q$39),0),IF(I40&gt;($P$39+$Q$39),IF(I40&lt;($P$39+$Q$39+$R$39),I40-($P$39+$Q$39),$R$39),0))</f>
        <v>15000</v>
      </c>
      <c r="BP40">
        <f t="shared" ref="BP40:BP48" si="43">IF($S$37&gt;0,IF(I40&gt;($P$39+$Q$39+$R$39),I40-($P$39+$Q$39+$R$39),0),IF(I40&gt;($P$39+$Q$39+$R$39),IF(I40&lt;($P$39+$Q$39+$R$39+$S$39),I40-($P$39+$Q$39+$R$39),$S$39),0))</f>
        <v>75000</v>
      </c>
      <c r="BQ40">
        <f t="shared" ref="BQ40:BQ48" si="44">IF($T$37&gt;0,IF(I40&gt;($P$39+$Q$39+$R$39+$S$39),I40-($P$39+$Q$39+$R$39+$S$39),0),IF(I40&gt;($P$39+$Q$39+$R$39+$S$39),IF(I40&lt;($P$39+$Q$39+$R$39+$S$39+$T$39),I40-($P$39+$Q$39+$R$39+$S$39),$T$39),0))</f>
        <v>754000</v>
      </c>
      <c r="BR40">
        <f t="shared" ref="BR40:BR48" si="45">IF($U$37&gt;0,IF(I40&gt;($P$39+$Q$39+$R$39+$S$39+$T$39),I40-($P$39+$Q$39+$R$39+$S$39+$T$39),0),IF(I40&gt;($P$39+$Q$39+$R$39+$S$39+$T$39),IF(I40&lt;($P$39+$Q$39+$R$39+$S$39+$T$39+$U$39),I40-($P$39+$Q$39+$R$39+$S$39+$T$39),$U$39),0))</f>
        <v>0</v>
      </c>
      <c r="BT40">
        <f t="shared" ref="BT40:BT48" si="46">IF(J40&lt;$P$39,J40,$P$39)</f>
        <v>2000</v>
      </c>
      <c r="BU40">
        <f t="shared" ref="BU40:BU48" si="47">IF($Q$37&gt;0,IF(J40&gt;$P$39,J40-$P$39,0),IF(J40&lt;($P$39+$Q$39),J40-BT40,$Q$39))</f>
        <v>8000</v>
      </c>
      <c r="BV40">
        <f t="shared" ref="BV40:BV48" si="48">IF($R$37&gt;0,IF(J40&gt;($P$39+$Q$39),J40-($P$39+$Q$39),0),IF(J40&gt;($P$39+$Q$39),IF(J40&lt;($P$39+$Q$39+$R$39),J40-($P$39+$Q$39),$R$39),0))</f>
        <v>15000</v>
      </c>
      <c r="BW40">
        <f t="shared" ref="BW40:BW48" si="49">IF($S$37&gt;0,IF(J40&gt;($P$39+$Q$39+$R$39),J40-($P$39+$Q$39+$R$39),0),IF(J40&gt;($P$39+$Q$39+$R$39),IF(J40&lt;($P$39+$Q$39+$R$39+$S$39),J40-($P$39+$Q$39+$R$39),$S$39),0))</f>
        <v>75000</v>
      </c>
      <c r="BX40">
        <f t="shared" ref="BX40:BX48" si="50">IF($T$37&gt;0,IF(J40&gt;($P$39+$Q$39+$R$39+$S$39),J40-($P$39+$Q$39+$R$39+$S$39),0),IF(J40&gt;($P$39+$Q$39+$R$39+$S$39),IF(J40&lt;($P$39+$Q$39+$R$39+$S$39+$T$39),J40-($P$39+$Q$39+$R$39+$S$39),$T$39),0))</f>
        <v>649000</v>
      </c>
      <c r="BY40">
        <f t="shared" ref="BY40:BY48" si="51">IF($U$37&gt;0,IF(J40&gt;($P$39+$Q$39+$R$39+$S$39+$T$39),J40-($P$39+$Q$39+$R$39+$S$39+$T$39),0),IF(J40&gt;($P$39+$Q$39+$R$39+$S$39+$T$39),IF(J40&lt;($P$39+$Q$39+$R$39+$S$39+$T$39+$U$39),J40-($P$39+$Q$39+$R$39+$S$39+$T$39),$U$39),0))</f>
        <v>0</v>
      </c>
      <c r="CA40">
        <f t="shared" ref="CA40:CA48" si="52">IF(K40&lt;$P$39,K40,$P$39)</f>
        <v>2000</v>
      </c>
      <c r="CB40">
        <f t="shared" ref="CB40:CB48" si="53">IF($Q$37&gt;0,IF(K40&gt;$P$39,K40-$P$39,0),IF(K40&lt;($P$39+$Q$39),K40-CA40,$Q$39))</f>
        <v>8000</v>
      </c>
      <c r="CC40">
        <f t="shared" ref="CC40:CC48" si="54">IF($R$37&gt;0,IF(K40&gt;($P$39+$Q$39),K40-($P$39+$Q$39),0),IF(K40&gt;($P$39+$Q$39),IF(K40&lt;($P$39+$Q$39+$R$39),K40-($P$39+$Q$39),$R$39),0))</f>
        <v>15000</v>
      </c>
      <c r="CD40">
        <f t="shared" ref="CD40:CD48" si="55">IF($S$37&gt;0,IF(K40&gt;($P$39+$Q$39+$R$39),K40-($P$39+$Q$39+$R$39),0),IF(K40&gt;($P$39+$Q$39+$R$39),IF(K40&lt;($P$39+$Q$39+$R$39+$S$39),K40-($P$39+$Q$39+$R$39),$S$39),0))</f>
        <v>75000</v>
      </c>
      <c r="CE40">
        <f t="shared" ref="CE40:CE48" si="56">IF($T$37&gt;0,IF(K40&gt;($P$39+$Q$39+$R$39+$S$39),K40-($P$39+$Q$39+$R$39+$S$39),0),IF(K40&gt;($P$39+$Q$39+$R$39+$S$39),IF(K40&lt;($P$39+$Q$39+$R$39+$S$39+$T$39),K40-($P$39+$Q$39+$R$39+$S$39),$T$39),0))</f>
        <v>590000</v>
      </c>
      <c r="CF40">
        <f t="shared" ref="CF40:CF48" si="57">IF($U$37&gt;0,IF(K40&gt;($P$39+$Q$39+$R$39+$S$39+$T$39),K40-($P$39+$Q$39+$R$39+$S$39+$T$39),0),IF(K40&gt;($P$39+$Q$39+$R$39+$S$39+$T$39),IF(K40&lt;($P$39+$Q$39+$R$39+$S$39+$T$39+$U$39),K40-($P$39+$Q$39+$R$39+$S$39+$T$39),$U$39),0))</f>
        <v>0</v>
      </c>
      <c r="CH40">
        <f t="shared" ref="CH40:CH48" si="58">IF(L40&lt;$P$39,L40,$P$39)</f>
        <v>2000</v>
      </c>
      <c r="CI40">
        <f t="shared" ref="CI40:CI48" si="59">IF($Q$37&gt;0,IF(L40&gt;$P$39,L40-$P$39,0),IF(L40&lt;($P$39+$Q$39),L40-CH40,$Q$39))</f>
        <v>8000</v>
      </c>
      <c r="CJ40">
        <f t="shared" ref="CJ40:CJ48" si="60">IF($R$37&gt;0,IF(L40&gt;($P$39+$Q$39),L40-($P$39+$Q$39),0),IF(L40&gt;($P$39+$Q$39),IF(L40&lt;($P$39+$Q$39+$R$39),L40-($P$39+$Q$39),$R$39),0))</f>
        <v>15000</v>
      </c>
      <c r="CK40">
        <f t="shared" ref="CK40:CK48" si="61">IF($S$37&gt;0,IF(L40&gt;($P$39+$Q$39+$R$39),L40-($P$39+$Q$39+$R$39),0),IF(L40&gt;($P$39+$Q$39+$R$39),IF(L40&lt;($P$39+$Q$39+$R$39+$S$39),L40-($P$39+$Q$39+$R$39),$S$39),0))</f>
        <v>75000</v>
      </c>
      <c r="CL40">
        <f t="shared" ref="CL40:CL48" si="62">IF($T$37&gt;0,IF(L40&gt;($P$39+$Q$39+$R$39+$S$39),L40-($P$39+$Q$39+$R$39+$S$39),0),IF(L40&gt;($P$39+$Q$39+$R$39+$S$39),IF(L40&lt;($P$39+$Q$39+$R$39+$S$39+$T$39),L40-($P$39+$Q$39+$R$39+$S$39),$T$39),0))</f>
        <v>748000</v>
      </c>
      <c r="CM40">
        <f t="shared" ref="CM40:CM48" si="63">IF($U$37&gt;0,IF(L40&gt;($P$39+$Q$39+$R$39+$S$39+$T$39),L40-($P$39+$Q$39+$R$39+$S$39+$T$39),0),IF(L40&gt;($P$39+$Q$39+$R$39+$S$39+$T$39),IF(L40&lt;($P$39+$Q$39+$R$39+$S$39+$T$39+$U$39),L40-($P$39+$Q$39+$R$39+$S$39+$T$39),$U$39),0))</f>
        <v>0</v>
      </c>
      <c r="CO40">
        <f t="shared" ref="CO40:CO48" si="64">IF(M40&lt;$P$39,M40,$P$39)</f>
        <v>2000</v>
      </c>
      <c r="CP40">
        <f t="shared" ref="CP40:CP48" si="65">IF($Q$37&gt;0,IF(M40&gt;$P$39,M40-$P$39,0),IF(M40&lt;($P$39+$Q$39),M40-CO40,$Q$39))</f>
        <v>8000</v>
      </c>
      <c r="CQ40">
        <f t="shared" ref="CQ40:CQ48" si="66">IF($R$37&gt;0,IF(M40&gt;($P$39+$Q$39),M40-($P$39+$Q$39),0),IF(M40&gt;($P$39+$Q$39),IF(M40&lt;($P$39+$Q$39+$R$39),M40-($P$39+$Q$39),$R$39),0))</f>
        <v>15000</v>
      </c>
      <c r="CR40">
        <f t="shared" ref="CR40:CR48" si="67">IF($S$37&gt;0,IF(M40&gt;($P$39+$Q$39+$R$39),M40-($P$39+$Q$39+$R$39),0),IF(M40&gt;($P$39+$Q$39+$R$39),IF(M40&lt;($P$39+$Q$39+$R$39+$S$39),M40-($P$39+$Q$39+$R$39),$S$39),0))</f>
        <v>75000</v>
      </c>
      <c r="CS40">
        <f t="shared" ref="CS40:CS48" si="68">IF($T$37&gt;0,IF(M40&gt;($P$39+$Q$39+$R$39+$S$39),M40-($P$39+$Q$39+$R$39+$S$39),0),IF(M40&gt;($P$39+$Q$39+$R$39+$S$39),IF(M40&lt;($P$39+$Q$39+$R$39+$S$39+$T$39),M40-($P$39+$Q$39+$R$39+$S$39),$T$39),0))</f>
        <v>931000</v>
      </c>
      <c r="CT40">
        <f t="shared" ref="CT40:CT48" si="69">IF($U$37&gt;0,IF(M40&gt;($P$39+$Q$39+$R$39+$S$39+$T$39),M40-($P$39+$Q$39+$R$39+$S$39+$T$39),0),IF(M40&gt;($P$39+$Q$39+$R$39+$S$39+$T$39),IF(M40&lt;($P$39+$Q$39+$R$39+$S$39+$T$39+$U$39),M40-($P$39+$Q$39+$R$39+$S$39+$T$39),$U$39),0))</f>
        <v>0</v>
      </c>
      <c r="CV40">
        <f t="shared" ref="CV40:CV48" si="70">IF(B40&lt;=$P$39,B40,0)</f>
        <v>0</v>
      </c>
      <c r="CW40">
        <f t="shared" ref="CW40:CW48" si="71">IF(CW$37&gt;0,IF($B40&gt;$P$39,B40,0),IF(AND($B40&gt;$P$39,$B40&lt;=($P$39+$Q$39)),$B40,0))</f>
        <v>0</v>
      </c>
      <c r="CX40">
        <f t="shared" ref="CX40:CX48" si="72">IF(CX$37&gt;0,IF($B40&gt;($P$39+$Q$39),B40,0),IF(AND($B40&gt;($P$39+$Q$39),$B40&lt;=($P$39+$Q$39+$R$39)),$B40,0))</f>
        <v>0</v>
      </c>
      <c r="CY40">
        <f t="shared" ref="CY40:CY48" si="73">IF(CY$37&gt;0,IF($B40&gt;($P$39+$Q$39+$R$39),B40,0),IF(AND($B40&gt;($P$39+$Q$39+$R$39),$B40&lt;=($P$39+$Q$39+$R$39+$S$39)),$B40,0))</f>
        <v>0</v>
      </c>
      <c r="CZ40">
        <f t="shared" ref="CZ40:CZ48" si="74">IF(CZ$37&gt;0,IF($B40&gt;($P$39+$Q$39+$R$39+$S$39),B40,0),IF(AND($B40&gt;($P$39+$Q$39+$R$39+$S$39),$B40&lt;=($P$39+$Q$39+$R$39+$S$39+$T$39)),$B40,0))</f>
        <v>1761000</v>
      </c>
      <c r="DA40">
        <f t="shared" ref="DA40:DA48" si="75">IF(DA$37&gt;0,IF($B40&gt;($P$39+$Q$39+$R$39+$S$39+$T$39),B40,0),IF(AND($B40&gt;($P$39+$Q$39+$R$39+$S$39+$T$39),$B40&lt;=($P$39+$Q$39+$R$39+$S$39+$T$39+$U$39)),$B40,0))</f>
        <v>0</v>
      </c>
      <c r="DC40">
        <f t="shared" ref="DC40:DC48" si="76">IF(C40&lt;=$P$39,C40,0)</f>
        <v>0</v>
      </c>
      <c r="DD40">
        <f t="shared" ref="DD40:DD48" si="77">IF(DD$37&gt;0,IF($C40&gt;$P$39,C40,0),IF(AND($C40&gt;$P$39,$C40&lt;=($P$39+$Q$39)),$C40,0))</f>
        <v>0</v>
      </c>
      <c r="DE40">
        <f t="shared" ref="DE40:DE48" si="78">IF(DE$37&gt;0,IF($C40&gt;($P$39+$Q$39),C40,0),IF(AND($C40&gt;($P$39+$Q$39),$C40&lt;=($P$39+$Q$39+$R$39)),$C40,0))</f>
        <v>0</v>
      </c>
      <c r="DF40">
        <f t="shared" ref="DF40:DF48" si="79">IF(DF$37&gt;0,IF($C40&gt;($P$39+$Q$39+$R$39),C40,0),IF(AND($C40&gt;($P$39+$Q$39+$R$39),$C40&lt;=($P$39+$Q$39+$R$39+$S$39)),$C40,0))</f>
        <v>0</v>
      </c>
      <c r="DG40">
        <f t="shared" ref="DG40:DG48" si="80">IF(DG$37&gt;0,IF($C40&gt;($P$39+$Q$39+$R$39+$S$39),C40,0),IF(AND($C40&gt;($P$39+$Q$39+$R$39+$S$39),$C40&lt;=($P$39+$Q$39+$R$39+$S$39+$T$39)),$C40,0))</f>
        <v>1682000</v>
      </c>
      <c r="DH40">
        <f t="shared" ref="DH40:DH48" si="81">IF(DH$37&gt;0,IF($C40&gt;($P$39+$Q$39+$R$39+$S$39+$T$39),C40,0),IF(AND($C40&gt;($P$39+$Q$39+$R$39+$S$39+$T$39),$C40&lt;=($P$39+$Q$39+$R$39+$S$39+$T$39+$U$39)),$C40,0))</f>
        <v>0</v>
      </c>
      <c r="DJ40">
        <f t="shared" ref="DJ40:DJ48" si="82">IF(D40&lt;=$P$39,D40,0)</f>
        <v>0</v>
      </c>
      <c r="DK40">
        <f t="shared" ref="DK40:DK48" si="83">IF(DK$37&gt;0,IF($D40&gt;$P$39,D40,0),IF(AND($D40&gt;$P$39,$D40&lt;=($P$39+$Q$39)),$D40,0))</f>
        <v>0</v>
      </c>
      <c r="DL40">
        <f t="shared" ref="DL40:DL48" si="84">IF(DL$37&gt;0,IF($D40&gt;($P$39+$Q$39),D40,0),IF(AND($D40&gt;($P$39+$Q$39),$D40&lt;=($P$39+$Q$39+$R$39)),$D40,0))</f>
        <v>0</v>
      </c>
      <c r="DM40">
        <f t="shared" ref="DM40:DM48" si="85">IF(DM$37&gt;0,IF($D40&gt;($P$39+$Q$39+$R$39),D40,0),IF(AND($D40&gt;($P$39+$Q$39+$R$39),$D40&lt;=($P$39+$Q$39+$R$39+$S$39)),$D40,0))</f>
        <v>0</v>
      </c>
      <c r="DN40">
        <f t="shared" ref="DN40:DN48" si="86">IF(DN$37&gt;0,IF($D40&gt;($P$39+$Q$39+$R$39+$S$39),D40,0),IF(AND($D40&gt;($P$39+$Q$39+$R$39+$S$39),$D40&lt;=($P$39+$Q$39+$R$39+$S$39+$T$39)),$D40,0))</f>
        <v>1413000</v>
      </c>
      <c r="DO40">
        <f t="shared" ref="DO40:DO48" si="87">IF(DO$37&gt;0,IF($D40&gt;($P$39+$Q$39+$R$39+$S$39+$T$39),D40,0),IF(AND($D40&gt;($P$39+$Q$39+$R$39+$S$39+$T$39),$D40&lt;=($P$39+$Q$39+$R$39+$S$39+$T$39+$U$39)),$D40,0))</f>
        <v>0</v>
      </c>
      <c r="DQ40">
        <f t="shared" ref="DQ40:DQ48" si="88">IF(E40&lt;=$P$39,E40,0)</f>
        <v>0</v>
      </c>
      <c r="DR40">
        <f t="shared" ref="DR40:DR48" si="89">IF(DR$37&gt;0,IF($E40&gt;$P$39,E40,0),IF(AND($E40&gt;$P$39,$E40&lt;=($P$39+$Q$39)),$E40,0))</f>
        <v>0</v>
      </c>
      <c r="DS40">
        <f t="shared" ref="DS40:DS48" si="90">IF(DS$37&gt;0,IF($E40&gt;($P$39+$Q$39),E40,0),IF(AND($E40&gt;($P$39+$Q$39),$E40&lt;=($P$39+$Q$39+$R$39)),$E40,0))</f>
        <v>0</v>
      </c>
      <c r="DT40">
        <f t="shared" ref="DT40:DT48" si="91">IF(DT$37&gt;0,IF($E40&gt;($P$39+$Q$39+$R$39),E40,0),IF(AND($E40&gt;($P$39+$Q$39+$R$39),$E40&lt;=($P$39+$Q$39+$R$39+$S$39)),$E40,0))</f>
        <v>0</v>
      </c>
      <c r="DU40">
        <f t="shared" ref="DU40:DU48" si="92">IF(DU$37&gt;0,IF($E40&gt;($P$39+$Q$39+$R$39+$S$39),E40,0),IF(AND($E40&gt;($P$39+$Q$39+$R$39+$S$39),$E40&lt;=($P$39+$Q$39+$R$39+$S$39+$T$39)),$E40,0))</f>
        <v>1228000</v>
      </c>
      <c r="DV40">
        <f t="shared" ref="DV40:DV48" si="93">IF(DV$37&gt;0,IF($E40&gt;($P$39+$Q$39+$R$39+$S$39+$T$39),E40,0),IF(AND($E40&gt;($P$39+$Q$39+$R$39+$S$39+$T$39),$E40&lt;=($P$39+$Q$39+$R$39+$S$39+$T$39+$U$39)),$E40,0))</f>
        <v>0</v>
      </c>
      <c r="DX40">
        <f t="shared" ref="DX40:DX48" si="94">IF(F40&lt;=$P$39,F40,0)</f>
        <v>0</v>
      </c>
      <c r="DY40">
        <f t="shared" ref="DY40:DY48" si="95">IF(DY$37&gt;0,IF($F40&gt;$P$39,F40,0),IF(AND($F40&gt;$P$39,$F40&lt;=($P$39+$Q$39)),$F40,0))</f>
        <v>0</v>
      </c>
      <c r="DZ40">
        <f t="shared" ref="DZ40:DZ48" si="96">IF(DZ$37&gt;0,IF($F40&gt;($P$39+$Q$39),F40,0),IF(AND($F40&gt;($P$39+$Q$39),$F40&lt;=($P$39+$Q$39+$R$39)),$F40,0))</f>
        <v>0</v>
      </c>
      <c r="EA40">
        <f t="shared" ref="EA40:EA48" si="97">IF(EA$37&gt;0,IF($F40&gt;($P$39+$Q$39+$R$39),F40,0),IF(AND($F40&gt;($P$39+$Q$39+$R$39),$F40&lt;=($P$39+$Q$39+$R$39+$S$39)),$F40,0))</f>
        <v>0</v>
      </c>
      <c r="EB40">
        <f t="shared" ref="EB40:EB48" si="98">IF(EB$37&gt;0,IF($F40&gt;($P$39+$Q$39+$R$39+$S$39),F40,0),IF(AND($F40&gt;($P$39+$Q$39+$R$39+$S$39),$F40&lt;=($P$39+$Q$39+$R$39+$S$39+$T$39)),$F40,0))</f>
        <v>1445000</v>
      </c>
      <c r="EC40">
        <f t="shared" ref="EC40:EC48" si="99">IF(EC$37&gt;0,IF($F40&gt;($P$39+$Q$39+$R$39+$S$39+$T$39),F40,0),IF(AND($F40&gt;($P$39+$Q$39+$R$39+$S$39+$T$39),$F40&lt;=($P$39+$Q$39+$R$39+$S$39+$T$39+$U$39)),$F40,0))</f>
        <v>0</v>
      </c>
      <c r="EE40">
        <f t="shared" ref="EE40:EE48" si="100">IF(G40&lt;=$P$39,G40,0)</f>
        <v>0</v>
      </c>
      <c r="EF40">
        <f t="shared" ref="EF40:EF48" si="101">IF(EF$37&gt;0,IF($G40&gt;$P$39,G40,0),IF(AND($G40&gt;$P$39,$G40&lt;=($P$39+$Q$39)),$G40,0))</f>
        <v>0</v>
      </c>
      <c r="EG40">
        <f t="shared" ref="EG40:EG48" si="102">IF(EG$37&gt;0,IF($G40&gt;($P$39+$Q$39),G40,0),IF(AND($G40&gt;($P$39+$Q$39),$G40&lt;=($P$39+$Q$39+$R$39)),$G40,0))</f>
        <v>0</v>
      </c>
      <c r="EH40">
        <f t="shared" ref="EH40:EH48" si="103">IF(EH$37&gt;0,IF($G40&gt;($P$39+$Q$39+$R$39),G40,0),IF(AND($G40&gt;($P$39+$Q$39+$R$39),$G40&lt;=($P$39+$Q$39+$R$39+$S$39)),$G40,0))</f>
        <v>0</v>
      </c>
      <c r="EI40">
        <f t="shared" ref="EI40:EI48" si="104">IF(EI$37&gt;0,IF($G40&gt;($P$39+$Q$39+$R$39+$S$39),G40,0),IF(AND($G40&gt;($P$39+$Q$39+$R$39+$S$39),$G40&lt;=($P$39+$Q$39+$R$39+$S$39+$T$39)),$G40,0))</f>
        <v>1187000</v>
      </c>
      <c r="EJ40">
        <f t="shared" ref="EJ40:EJ48" si="105">IF(EJ$37&gt;0,IF($G40&gt;($P$39+$Q$39+$R$39+$S$39+$T$39),G40,0),IF(AND($G40&gt;($P$39+$Q$39+$R$39+$S$39+$T$39),$G40&lt;=($P$39+$Q$39+$R$39+$S$39+$T$39+$U$39)),$G40,0))</f>
        <v>0</v>
      </c>
      <c r="EL40">
        <f t="shared" ref="EL40:EL48" si="106">IF(H40&lt;=$P$39,H40,0)</f>
        <v>0</v>
      </c>
      <c r="EM40">
        <f t="shared" ref="EM40:EM48" si="107">IF(EM$37&gt;0,IF($H40&gt;$P$39,H40,0),IF(AND($H40&gt;$P$39,$H40&lt;=($P$39+$Q$39)),$H40,0))</f>
        <v>0</v>
      </c>
      <c r="EN40">
        <f t="shared" ref="EN40:EN48" si="108">IF(EN$37&gt;0,IF($H40&gt;($P$39+$Q$39),H40,0),IF(AND($H40&gt;($P$39+$Q$39),$H40&lt;=($P$39+$Q$39+$R$39)),$H40,0))</f>
        <v>0</v>
      </c>
      <c r="EO40">
        <f t="shared" ref="EO40:EO48" si="109">IF(EO$37&gt;0,IF($H40&gt;($P$39+$Q$39+$R$39),H40,0),IF(AND($H40&gt;($P$39+$Q$39+$R$39),$H40&lt;=($P$39+$Q$39+$R$39+$S$39)),$H40,0))</f>
        <v>0</v>
      </c>
      <c r="EP40">
        <f t="shared" ref="EP40:EP48" si="110">IF(EP$37&gt;0,IF($H40&gt;($P$39+$Q$39+$R$39+$S$39),H40,0),IF(AND($H40&gt;($P$39+$Q$39+$R$39+$S$39),$H40&lt;=($P$39+$Q$39+$R$39+$S$39+$T$39)),$H40,0))</f>
        <v>1128000</v>
      </c>
      <c r="EQ40">
        <f t="shared" ref="EQ40:EQ48" si="111">IF(EQ$37&gt;0,IF($H40&gt;($P$39+$Q$39+$R$39+$S$39+$T$39),H40,0),IF(AND($H40&gt;($P$39+$Q$39+$R$39+$S$39+$T$39),$H40&lt;=($P$39+$Q$39+$R$39+$S$39+$T$39+$U$39)),$H40,0))</f>
        <v>0</v>
      </c>
      <c r="ES40">
        <f t="shared" ref="ES40:ES48" si="112">IF(I40&lt;=$P$39,I40,0)</f>
        <v>0</v>
      </c>
      <c r="ET40">
        <f t="shared" ref="ET40:ET48" si="113">IF(ET$37&gt;0,IF($I40&gt;$P$39,I40,0),IF(AND($I40&gt;$P$39,$I40&lt;=($P$39+$Q$39)),$I40,0))</f>
        <v>0</v>
      </c>
      <c r="EU40">
        <f t="shared" ref="EU40:EU48" si="114">IF(EU$37&gt;0,IF($I40&gt;($P$39+$Q$39),I40,0),IF(AND($I40&gt;($P$39+$Q$39),$I40&lt;=($P$39+$Q$39+$R$39)),$I40,0))</f>
        <v>0</v>
      </c>
      <c r="EV40">
        <f t="shared" ref="EV40:EV48" si="115">IF(EV$37&gt;0,IF($I40&gt;($P$39+$Q$39+$R$39),I40,0),IF(AND($I40&gt;($P$39+$Q$39+$R$39),$I40&lt;=($P$39+$Q$39+$R$39+$S$39)),$I40,0))</f>
        <v>0</v>
      </c>
      <c r="EW40">
        <f t="shared" ref="EW40:EW48" si="116">IF(EW$37&gt;0,IF($I40&gt;($P$39+$Q$39+$R$39+$S$39),I40,0),IF(AND($I40&gt;($P$39+$Q$39+$R$39+$S$39),$I40&lt;=($P$39+$Q$39+$R$39+$S$39+$T$39)),$I40,0))</f>
        <v>854000</v>
      </c>
      <c r="EX40">
        <f t="shared" ref="EX40:EX48" si="117">IF(EX$37&gt;0,IF($I40&gt;($P$39+$Q$39+$R$39+$S$39+$T$39),I40,0),IF(AND($I40&gt;($P$39+$Q$39+$R$39+$S$39+$T$39),$I40&lt;=($P$39+$Q$39+$R$39+$S$39+$T$39+$U$39)),$I40,0))</f>
        <v>0</v>
      </c>
      <c r="EZ40">
        <f t="shared" ref="EZ40:EZ48" si="118">IF(J40&lt;=$P$39,J40,0)</f>
        <v>0</v>
      </c>
      <c r="FA40">
        <f t="shared" ref="FA40:FA48" si="119">IF(FA$37&gt;0,IF($J40&gt;$P$39,J40,0),IF(AND($J40&gt;$P$39,$J40&lt;=($P$39+$Q$39)),$J40,0))</f>
        <v>0</v>
      </c>
      <c r="FB40">
        <f t="shared" ref="FB40:FB48" si="120">IF(FB$37&gt;0,IF($J40&gt;($P$39+$Q$39),J40,0),IF(AND($J40&gt;($P$39+$Q$39),$J40&lt;=($P$39+$Q$39+$R$39)),$J40,0))</f>
        <v>0</v>
      </c>
      <c r="FC40">
        <f t="shared" ref="FC40:FC48" si="121">IF(FC$37&gt;0,IF($J40&gt;($P$39+$Q$39+$R$39),J40,0),IF(AND($J40&gt;($P$39+$Q$39+$R$39),$J40&lt;=($P$39+$Q$39+$R$39+$S$39)),$J40,0))</f>
        <v>0</v>
      </c>
      <c r="FD40">
        <f t="shared" ref="FD40:FD48" si="122">IF(FD$37&gt;0,IF($J40&gt;($P$39+$Q$39+$R$39+$S$39),J40,0),IF(AND($J40&gt;($P$39+$Q$39+$R$39+$S$39),$J40&lt;=($P$39+$Q$39+$R$39+$S$39+$T$39)),$J40,0))</f>
        <v>749000</v>
      </c>
      <c r="FE40">
        <f t="shared" ref="FE40:FE48" si="123">IF(FE$37&gt;0,IF($J40&gt;($P$39+$Q$39+$R$39+$S$39+$T$39),J40,0),IF(AND($J40&gt;($P$39+$Q$39+$R$39+$S$39+$T$39),$J40&lt;=($P$39+$Q$39+$R$39+$S$39+$T$39+$U$39)),$J40,0))</f>
        <v>0</v>
      </c>
      <c r="FG40">
        <f t="shared" ref="FG40:FG48" si="124">IF(K40&lt;=$P$39,K40,0)</f>
        <v>0</v>
      </c>
      <c r="FH40">
        <f t="shared" ref="FH40:FH48" si="125">IF(FH$37&gt;0,IF($K40&gt;$P$39,K40,0),IF(AND($K40&gt;$P$39,$K40&lt;=($P$39+$Q$39)),$K40,0))</f>
        <v>0</v>
      </c>
      <c r="FI40">
        <f t="shared" ref="FI40:FI48" si="126">IF(FI$37&gt;0,IF($K40&gt;($P$39+$Q$39),K40,0),IF(AND($K40&gt;($P$39+$Q$39),$K40&lt;=($P$39+$Q$39+$R$39)),$K40,0))</f>
        <v>0</v>
      </c>
      <c r="FJ40">
        <f t="shared" ref="FJ40:FJ48" si="127">IF(FJ$37&gt;0,IF($K40&gt;($P$39+$Q$39+$R$39),K40,0),IF(AND($K40&gt;($P$39+$Q$39+$R$39),$K40&lt;=($P$39+$Q$39+$R$39+$S$39)),$K40,0))</f>
        <v>0</v>
      </c>
      <c r="FK40">
        <f t="shared" ref="FK40:FK48" si="128">IF(FK$37&gt;0,IF($K40&gt;($P$39+$Q$39+$R$39+$S$39),K40,0),IF(AND($K40&gt;($P$39+$Q$39+$R$39+$S$39),$K40&lt;=($P$39+$Q$39+$R$39+$S$39+$T$39)),$K40,0))</f>
        <v>690000</v>
      </c>
      <c r="FL40">
        <f t="shared" ref="FL40:FL48" si="129">IF(FL$37&gt;0,IF($K40&gt;($P$39+$Q$39+$R$39+$S$39+$T$39),K40,0),IF(AND($K40&gt;($P$39+$Q$39+$R$39+$S$39+$T$39),$K40&lt;=($P$39+$Q$39+$R$39+$S$39+$T$39+$U$39)),$K40,0))</f>
        <v>0</v>
      </c>
      <c r="FN40">
        <f t="shared" ref="FN40:FN48" si="130">IF(L40&lt;=$P$39,L40,0)</f>
        <v>0</v>
      </c>
      <c r="FO40">
        <f t="shared" ref="FO40:FO48" si="131">IF(FO$37&gt;0,IF($L40&gt;$P$39,L40,0),IF(AND($L40&gt;$P$39,$L40&lt;=($P$39+$Q$39)),$L40,0))</f>
        <v>0</v>
      </c>
      <c r="FP40">
        <f t="shared" ref="FP40:FP48" si="132">IF(FP$37&gt;0,IF($L40&gt;($P$39+$Q$39),L40,0),IF(AND($L40&gt;($P$39+$Q$39),$L40&lt;=($P$39+$Q$39+$R$39)),$L40,0))</f>
        <v>0</v>
      </c>
      <c r="FQ40">
        <f t="shared" ref="FQ40:FQ48" si="133">IF(FQ$37&gt;0,IF($L40&gt;($P$39+$Q$39+$R$39),L40,0),IF(AND($L40&gt;($P$39+$Q$39+$R$39),$L40&lt;=($P$39+$Q$39+$R$39+$S$39)),$L40,0))</f>
        <v>0</v>
      </c>
      <c r="FR40">
        <f t="shared" ref="FR40:FR48" si="134">IF(FR$37&gt;0,IF($L40&gt;($P$39+$Q$39+$R$39+$S$39),L40,0),IF(AND($L40&gt;($P$39+$Q$39+$R$39+$S$39),$L40&lt;=($P$39+$Q$39+$R$39+$S$39+$T$39)),$L40,0))</f>
        <v>848000</v>
      </c>
      <c r="FS40">
        <f t="shared" ref="FS40:FS48" si="135">IF(FS$37&gt;0,IF($L40&gt;($P$39+$Q$39+$R$39+$S$39+$T$39),L40,0),IF(AND($L40&gt;($P$39+$Q$39+$R$39+$S$39+$T$39),$L40&lt;=($P$39+$Q$39+$R$39+$S$39+$T$39+$U$39)),$L40,0))</f>
        <v>0</v>
      </c>
      <c r="FU40">
        <f t="shared" ref="FU40:FU48" si="136">IF(M40&lt;=$P$39,M40,0)</f>
        <v>0</v>
      </c>
      <c r="FV40">
        <f t="shared" ref="FV40:FV48" si="137">IF(FV$37&gt;0,IF($M40&gt;$P$39,M40,0),IF(AND($M40&gt;$P$39,$M40&lt;=($P$39+$Q$39)),$M40,0))</f>
        <v>0</v>
      </c>
      <c r="FW40">
        <f t="shared" ref="FW40:FW48" si="138">IF(FW$37&gt;0,IF($M40&gt;($P$39+$Q$39),M40,0),IF(AND($M40&gt;($P$39+$Q$39),$M40&lt;=($P$39+$Q$39+$R$39)),$M40,0))</f>
        <v>0</v>
      </c>
      <c r="FX40">
        <f t="shared" ref="FX40:FX48" si="139">IF(FX$37&gt;0,IF($M40&gt;($P$39+$Q$39+$R$39),M40,0),IF(AND($M40&gt;($P$39+$Q$39+$R$39),$M40&lt;=($P$39+$Q$39+$R$39+$S$39)),$M40,0))</f>
        <v>0</v>
      </c>
      <c r="FY40">
        <f t="shared" ref="FY40:FY48" si="140">IF(FY$37&gt;0,IF($M40&gt;($P$39+$Q$39+$R$39+$S$39),M40,0),IF(AND($M40&gt;($P$39+$Q$39+$R$39+$S$39),$M40&lt;=($P$39+$Q$39+$R$39+$S$39+$T$39)),$M40,0))</f>
        <v>1031000</v>
      </c>
      <c r="FZ40">
        <f t="shared" ref="FZ40:FZ48" si="141">IF(FZ$37&gt;0,IF($M40&gt;($P$39+$Q$39+$R$39+$S$39+$T$39),M40,0),IF(AND($M40&gt;($P$39+$Q$39+$R$39+$S$39+$T$39),$M40&lt;=($P$39+$Q$39+$R$39+$S$39+$T$39+$U$39)),$M40,0))</f>
        <v>0</v>
      </c>
    </row>
    <row r="41" spans="1:182" x14ac:dyDescent="0.25">
      <c r="A41" t="s">
        <v>76</v>
      </c>
      <c r="B41">
        <v>8705800</v>
      </c>
      <c r="C41">
        <v>8447400</v>
      </c>
      <c r="D41">
        <v>6599000</v>
      </c>
      <c r="E41">
        <v>7501000</v>
      </c>
      <c r="F41">
        <v>7504700</v>
      </c>
      <c r="G41">
        <v>6870500</v>
      </c>
      <c r="H41">
        <v>7223000</v>
      </c>
      <c r="I41">
        <v>7737400</v>
      </c>
      <c r="J41">
        <v>8140500</v>
      </c>
      <c r="K41">
        <v>7117600</v>
      </c>
      <c r="L41">
        <v>8268100</v>
      </c>
      <c r="M41">
        <v>7681400</v>
      </c>
      <c r="P41">
        <f t="shared" si="4"/>
        <v>2000</v>
      </c>
      <c r="Q41">
        <f t="shared" si="5"/>
        <v>8000</v>
      </c>
      <c r="R41">
        <f t="shared" si="6"/>
        <v>15000</v>
      </c>
      <c r="S41">
        <f t="shared" si="7"/>
        <v>75000</v>
      </c>
      <c r="T41">
        <f t="shared" si="8"/>
        <v>8605800</v>
      </c>
      <c r="U41">
        <f t="shared" si="9"/>
        <v>0</v>
      </c>
      <c r="W41">
        <f t="shared" si="10"/>
        <v>2000</v>
      </c>
      <c r="X41">
        <f t="shared" si="11"/>
        <v>8000</v>
      </c>
      <c r="Y41">
        <f t="shared" si="12"/>
        <v>15000</v>
      </c>
      <c r="Z41">
        <f t="shared" si="13"/>
        <v>75000</v>
      </c>
      <c r="AA41">
        <f t="shared" si="14"/>
        <v>8347400</v>
      </c>
      <c r="AB41">
        <f t="shared" si="15"/>
        <v>0</v>
      </c>
      <c r="AD41">
        <f t="shared" si="16"/>
        <v>2000</v>
      </c>
      <c r="AE41">
        <f t="shared" si="17"/>
        <v>8000</v>
      </c>
      <c r="AF41">
        <f t="shared" si="18"/>
        <v>15000</v>
      </c>
      <c r="AG41">
        <f t="shared" si="19"/>
        <v>75000</v>
      </c>
      <c r="AH41">
        <f t="shared" si="20"/>
        <v>6499000</v>
      </c>
      <c r="AI41">
        <f t="shared" si="21"/>
        <v>0</v>
      </c>
      <c r="AK41">
        <f t="shared" ref="AK41:AK48" si="142">IF(E41&lt;$P$39,E41,$P$39)</f>
        <v>2000</v>
      </c>
      <c r="AL41">
        <f t="shared" ref="AL41:AL48" si="143">IF($Q$37&gt;0,IF(E41&gt;$P$39,E41-$P$39,0),IF(E41&lt;($P$39+$Q$39),E41-AK41,$Q$39))</f>
        <v>8000</v>
      </c>
      <c r="AM41">
        <f t="shared" ref="AM41:AM48" si="144">IF($R$37&gt;0,IF(E41&gt;($P$39+$Q$39),E41-($P$39+$Q$39),0),IF(E41&gt;($P$39+$Q$39),IF(E41&lt;($P$39+$Q$39+$R$39),E41-($P$39+$Q$39),$R$39),0))</f>
        <v>15000</v>
      </c>
      <c r="AN41">
        <f t="shared" ref="AN41:AN48" si="145">IF($S$37&gt;0,IF(E41&gt;($P$39+$Q$39+$R$39),E41-($P$39+$Q$39+$R$39),0),IF(E41&gt;($P$39+$Q$39+$R$39),IF(E41&lt;($P$39+$Q$39+$R$39+$S$39),E41-($P$39+$Q$39+$R$39),$S$39),0))</f>
        <v>75000</v>
      </c>
      <c r="AO41">
        <f t="shared" ref="AO41:AO48" si="146">IF($T$37&gt;0,IF(E41&gt;($P$39+$Q$39+$R$39+$S$39),E41-($P$39+$Q$39+$R$39+$S$39),0),IF(E41&gt;($P$39+$Q$39+$R$39+$S$39),IF(E41&lt;($P$39+$Q$39+$R$39+$S$39+$T$39),E41-($P$39+$Q$39+$R$39+$S$39),$T$39),0))</f>
        <v>7401000</v>
      </c>
      <c r="AP41">
        <f t="shared" ref="AP41:AP48" si="147">IF($U$37&gt;0,IF(E41&gt;($P$39+$Q$39+$R$39+$S$39+$T$39),E41-($P$39+$Q$39+$R$39+$S$39+$T$39),0),IF(E41&gt;($P$39+$Q$39+$R$39+$S$39+$T$39),IF(E41&lt;($P$39+$Q$39+$R$39+$S$39+$T$39+$U$39),E41-($P$39+$Q$39+$R$39+$S$39+$T$39),$U$39),0))</f>
        <v>0</v>
      </c>
      <c r="AR41">
        <f t="shared" si="22"/>
        <v>2000</v>
      </c>
      <c r="AS41">
        <f t="shared" si="23"/>
        <v>8000</v>
      </c>
      <c r="AT41">
        <f t="shared" si="24"/>
        <v>15000</v>
      </c>
      <c r="AU41">
        <f t="shared" si="25"/>
        <v>75000</v>
      </c>
      <c r="AV41">
        <f t="shared" si="26"/>
        <v>7404700</v>
      </c>
      <c r="AW41">
        <f t="shared" si="27"/>
        <v>0</v>
      </c>
      <c r="AY41">
        <f t="shared" si="28"/>
        <v>2000</v>
      </c>
      <c r="AZ41">
        <f t="shared" si="29"/>
        <v>8000</v>
      </c>
      <c r="BA41">
        <f t="shared" si="30"/>
        <v>15000</v>
      </c>
      <c r="BB41">
        <f t="shared" si="31"/>
        <v>75000</v>
      </c>
      <c r="BC41">
        <f t="shared" si="32"/>
        <v>6770500</v>
      </c>
      <c r="BD41">
        <f t="shared" si="33"/>
        <v>0</v>
      </c>
      <c r="BF41">
        <f t="shared" si="34"/>
        <v>2000</v>
      </c>
      <c r="BG41">
        <f t="shared" si="35"/>
        <v>8000</v>
      </c>
      <c r="BH41">
        <f t="shared" si="36"/>
        <v>15000</v>
      </c>
      <c r="BI41">
        <f t="shared" si="37"/>
        <v>75000</v>
      </c>
      <c r="BJ41">
        <f t="shared" si="38"/>
        <v>7123000</v>
      </c>
      <c r="BK41">
        <f t="shared" si="39"/>
        <v>0</v>
      </c>
      <c r="BM41">
        <f t="shared" si="40"/>
        <v>2000</v>
      </c>
      <c r="BN41">
        <f t="shared" si="41"/>
        <v>8000</v>
      </c>
      <c r="BO41">
        <f t="shared" si="42"/>
        <v>15000</v>
      </c>
      <c r="BP41">
        <f t="shared" si="43"/>
        <v>75000</v>
      </c>
      <c r="BQ41">
        <f t="shared" si="44"/>
        <v>7637400</v>
      </c>
      <c r="BR41">
        <f t="shared" si="45"/>
        <v>0</v>
      </c>
      <c r="BT41">
        <f t="shared" si="46"/>
        <v>2000</v>
      </c>
      <c r="BU41">
        <f t="shared" si="47"/>
        <v>8000</v>
      </c>
      <c r="BV41">
        <f t="shared" si="48"/>
        <v>15000</v>
      </c>
      <c r="BW41">
        <f t="shared" si="49"/>
        <v>75000</v>
      </c>
      <c r="BX41">
        <f t="shared" si="50"/>
        <v>8040500</v>
      </c>
      <c r="BY41">
        <f t="shared" si="51"/>
        <v>0</v>
      </c>
      <c r="CA41">
        <f t="shared" si="52"/>
        <v>2000</v>
      </c>
      <c r="CB41">
        <f t="shared" si="53"/>
        <v>8000</v>
      </c>
      <c r="CC41">
        <f t="shared" si="54"/>
        <v>15000</v>
      </c>
      <c r="CD41">
        <f t="shared" si="55"/>
        <v>75000</v>
      </c>
      <c r="CE41">
        <f t="shared" si="56"/>
        <v>7017600</v>
      </c>
      <c r="CF41">
        <f t="shared" si="57"/>
        <v>0</v>
      </c>
      <c r="CH41">
        <f t="shared" si="58"/>
        <v>2000</v>
      </c>
      <c r="CI41">
        <f t="shared" si="59"/>
        <v>8000</v>
      </c>
      <c r="CJ41">
        <f t="shared" si="60"/>
        <v>15000</v>
      </c>
      <c r="CK41">
        <f t="shared" si="61"/>
        <v>75000</v>
      </c>
      <c r="CL41">
        <f t="shared" si="62"/>
        <v>8168100</v>
      </c>
      <c r="CM41">
        <f t="shared" si="63"/>
        <v>0</v>
      </c>
      <c r="CO41">
        <f t="shared" si="64"/>
        <v>2000</v>
      </c>
      <c r="CP41">
        <f t="shared" si="65"/>
        <v>8000</v>
      </c>
      <c r="CQ41">
        <f t="shared" si="66"/>
        <v>15000</v>
      </c>
      <c r="CR41">
        <f t="shared" si="67"/>
        <v>75000</v>
      </c>
      <c r="CS41">
        <f t="shared" si="68"/>
        <v>7581400</v>
      </c>
      <c r="CT41">
        <f t="shared" si="69"/>
        <v>0</v>
      </c>
      <c r="CV41">
        <f t="shared" si="70"/>
        <v>0</v>
      </c>
      <c r="CW41">
        <f t="shared" si="71"/>
        <v>0</v>
      </c>
      <c r="CX41">
        <f t="shared" si="72"/>
        <v>0</v>
      </c>
      <c r="CY41">
        <f t="shared" si="73"/>
        <v>0</v>
      </c>
      <c r="CZ41">
        <f t="shared" si="74"/>
        <v>8705800</v>
      </c>
      <c r="DA41">
        <f t="shared" si="75"/>
        <v>0</v>
      </c>
      <c r="DC41">
        <f t="shared" si="76"/>
        <v>0</v>
      </c>
      <c r="DD41">
        <f t="shared" si="77"/>
        <v>0</v>
      </c>
      <c r="DE41">
        <f t="shared" si="78"/>
        <v>0</v>
      </c>
      <c r="DF41">
        <f t="shared" si="79"/>
        <v>0</v>
      </c>
      <c r="DG41">
        <f t="shared" si="80"/>
        <v>8447400</v>
      </c>
      <c r="DH41">
        <f t="shared" si="81"/>
        <v>0</v>
      </c>
      <c r="DJ41">
        <f t="shared" si="82"/>
        <v>0</v>
      </c>
      <c r="DK41">
        <f t="shared" si="83"/>
        <v>0</v>
      </c>
      <c r="DL41">
        <f t="shared" si="84"/>
        <v>0</v>
      </c>
      <c r="DM41">
        <f t="shared" si="85"/>
        <v>0</v>
      </c>
      <c r="DN41">
        <f t="shared" si="86"/>
        <v>6599000</v>
      </c>
      <c r="DO41">
        <f t="shared" si="87"/>
        <v>0</v>
      </c>
      <c r="DQ41">
        <f t="shared" si="88"/>
        <v>0</v>
      </c>
      <c r="DR41">
        <f t="shared" si="89"/>
        <v>0</v>
      </c>
      <c r="DS41">
        <f t="shared" si="90"/>
        <v>0</v>
      </c>
      <c r="DT41">
        <f t="shared" si="91"/>
        <v>0</v>
      </c>
      <c r="DU41">
        <f t="shared" si="92"/>
        <v>7501000</v>
      </c>
      <c r="DV41">
        <f t="shared" si="93"/>
        <v>0</v>
      </c>
      <c r="DX41">
        <f t="shared" si="94"/>
        <v>0</v>
      </c>
      <c r="DY41">
        <f t="shared" si="95"/>
        <v>0</v>
      </c>
      <c r="DZ41">
        <f t="shared" si="96"/>
        <v>0</v>
      </c>
      <c r="EA41">
        <f t="shared" si="97"/>
        <v>0</v>
      </c>
      <c r="EB41">
        <f t="shared" si="98"/>
        <v>7504700</v>
      </c>
      <c r="EC41">
        <f t="shared" si="99"/>
        <v>0</v>
      </c>
      <c r="EE41">
        <f t="shared" si="100"/>
        <v>0</v>
      </c>
      <c r="EF41">
        <f t="shared" si="101"/>
        <v>0</v>
      </c>
      <c r="EG41">
        <f t="shared" si="102"/>
        <v>0</v>
      </c>
      <c r="EH41">
        <f t="shared" si="103"/>
        <v>0</v>
      </c>
      <c r="EI41">
        <f t="shared" si="104"/>
        <v>6870500</v>
      </c>
      <c r="EJ41">
        <f t="shared" si="105"/>
        <v>0</v>
      </c>
      <c r="EL41">
        <f t="shared" si="106"/>
        <v>0</v>
      </c>
      <c r="EM41">
        <f t="shared" si="107"/>
        <v>0</v>
      </c>
      <c r="EN41">
        <f t="shared" si="108"/>
        <v>0</v>
      </c>
      <c r="EO41">
        <f t="shared" si="109"/>
        <v>0</v>
      </c>
      <c r="EP41">
        <f t="shared" si="110"/>
        <v>7223000</v>
      </c>
      <c r="EQ41">
        <f t="shared" si="111"/>
        <v>0</v>
      </c>
      <c r="ES41">
        <f t="shared" si="112"/>
        <v>0</v>
      </c>
      <c r="ET41">
        <f t="shared" si="113"/>
        <v>0</v>
      </c>
      <c r="EU41">
        <f t="shared" si="114"/>
        <v>0</v>
      </c>
      <c r="EV41">
        <f t="shared" si="115"/>
        <v>0</v>
      </c>
      <c r="EW41">
        <f t="shared" si="116"/>
        <v>7737400</v>
      </c>
      <c r="EX41">
        <f t="shared" si="117"/>
        <v>0</v>
      </c>
      <c r="EZ41">
        <f t="shared" si="118"/>
        <v>0</v>
      </c>
      <c r="FA41">
        <f t="shared" si="119"/>
        <v>0</v>
      </c>
      <c r="FB41">
        <f t="shared" si="120"/>
        <v>0</v>
      </c>
      <c r="FC41">
        <f t="shared" si="121"/>
        <v>0</v>
      </c>
      <c r="FD41">
        <f t="shared" si="122"/>
        <v>8140500</v>
      </c>
      <c r="FE41">
        <f t="shared" si="123"/>
        <v>0</v>
      </c>
      <c r="FG41">
        <f t="shared" si="124"/>
        <v>0</v>
      </c>
      <c r="FH41">
        <f t="shared" si="125"/>
        <v>0</v>
      </c>
      <c r="FI41">
        <f t="shared" si="126"/>
        <v>0</v>
      </c>
      <c r="FJ41">
        <f t="shared" si="127"/>
        <v>0</v>
      </c>
      <c r="FK41">
        <f t="shared" si="128"/>
        <v>7117600</v>
      </c>
      <c r="FL41">
        <f t="shared" si="129"/>
        <v>0</v>
      </c>
      <c r="FN41">
        <f t="shared" si="130"/>
        <v>0</v>
      </c>
      <c r="FO41">
        <f t="shared" si="131"/>
        <v>0</v>
      </c>
      <c r="FP41">
        <f t="shared" si="132"/>
        <v>0</v>
      </c>
      <c r="FQ41">
        <f t="shared" si="133"/>
        <v>0</v>
      </c>
      <c r="FR41">
        <f t="shared" si="134"/>
        <v>8268100</v>
      </c>
      <c r="FS41">
        <f t="shared" si="135"/>
        <v>0</v>
      </c>
      <c r="FU41">
        <f t="shared" si="136"/>
        <v>0</v>
      </c>
      <c r="FV41">
        <f t="shared" si="137"/>
        <v>0</v>
      </c>
      <c r="FW41">
        <f t="shared" si="138"/>
        <v>0</v>
      </c>
      <c r="FX41">
        <f t="shared" si="139"/>
        <v>0</v>
      </c>
      <c r="FY41">
        <f t="shared" si="140"/>
        <v>7681400</v>
      </c>
      <c r="FZ41">
        <f t="shared" si="141"/>
        <v>0</v>
      </c>
    </row>
    <row r="42" spans="1:182" x14ac:dyDescent="0.25">
      <c r="A42" t="s">
        <v>77</v>
      </c>
      <c r="B42">
        <v>7529000</v>
      </c>
      <c r="C42">
        <v>7930000</v>
      </c>
      <c r="D42">
        <v>7266000</v>
      </c>
      <c r="E42">
        <v>6935000</v>
      </c>
      <c r="F42">
        <v>6446000</v>
      </c>
      <c r="G42">
        <v>7806000</v>
      </c>
      <c r="H42">
        <v>6991000</v>
      </c>
      <c r="I42">
        <v>7509000</v>
      </c>
      <c r="J42">
        <v>8081000</v>
      </c>
      <c r="K42">
        <v>7107700</v>
      </c>
      <c r="L42">
        <v>7805900</v>
      </c>
      <c r="M42">
        <v>7132100</v>
      </c>
      <c r="P42">
        <f t="shared" si="4"/>
        <v>2000</v>
      </c>
      <c r="Q42">
        <f t="shared" si="5"/>
        <v>8000</v>
      </c>
      <c r="R42">
        <f t="shared" si="6"/>
        <v>15000</v>
      </c>
      <c r="S42">
        <f t="shared" si="7"/>
        <v>75000</v>
      </c>
      <c r="T42">
        <f t="shared" si="8"/>
        <v>7429000</v>
      </c>
      <c r="U42">
        <f t="shared" si="9"/>
        <v>0</v>
      </c>
      <c r="W42">
        <f t="shared" si="10"/>
        <v>2000</v>
      </c>
      <c r="X42">
        <f t="shared" si="11"/>
        <v>8000</v>
      </c>
      <c r="Y42">
        <f t="shared" si="12"/>
        <v>15000</v>
      </c>
      <c r="Z42">
        <f t="shared" si="13"/>
        <v>75000</v>
      </c>
      <c r="AA42">
        <f t="shared" si="14"/>
        <v>7830000</v>
      </c>
      <c r="AB42">
        <f t="shared" si="15"/>
        <v>0</v>
      </c>
      <c r="AD42">
        <f t="shared" si="16"/>
        <v>2000</v>
      </c>
      <c r="AE42">
        <f t="shared" si="17"/>
        <v>8000</v>
      </c>
      <c r="AF42">
        <f t="shared" si="18"/>
        <v>15000</v>
      </c>
      <c r="AG42">
        <f t="shared" si="19"/>
        <v>75000</v>
      </c>
      <c r="AH42">
        <f t="shared" si="20"/>
        <v>7166000</v>
      </c>
      <c r="AI42">
        <f t="shared" si="21"/>
        <v>0</v>
      </c>
      <c r="AK42">
        <f t="shared" si="142"/>
        <v>2000</v>
      </c>
      <c r="AL42">
        <f t="shared" si="143"/>
        <v>8000</v>
      </c>
      <c r="AM42">
        <f t="shared" si="144"/>
        <v>15000</v>
      </c>
      <c r="AN42">
        <f t="shared" si="145"/>
        <v>75000</v>
      </c>
      <c r="AO42">
        <f t="shared" si="146"/>
        <v>6835000</v>
      </c>
      <c r="AP42">
        <f t="shared" si="147"/>
        <v>0</v>
      </c>
      <c r="AR42">
        <f t="shared" si="22"/>
        <v>2000</v>
      </c>
      <c r="AS42">
        <f t="shared" si="23"/>
        <v>8000</v>
      </c>
      <c r="AT42">
        <f t="shared" si="24"/>
        <v>15000</v>
      </c>
      <c r="AU42">
        <f t="shared" si="25"/>
        <v>75000</v>
      </c>
      <c r="AV42">
        <f t="shared" si="26"/>
        <v>6346000</v>
      </c>
      <c r="AW42">
        <f t="shared" si="27"/>
        <v>0</v>
      </c>
      <c r="AY42">
        <f t="shared" si="28"/>
        <v>2000</v>
      </c>
      <c r="AZ42">
        <f t="shared" si="29"/>
        <v>8000</v>
      </c>
      <c r="BA42">
        <f t="shared" si="30"/>
        <v>15000</v>
      </c>
      <c r="BB42">
        <f t="shared" si="31"/>
        <v>75000</v>
      </c>
      <c r="BC42">
        <f t="shared" si="32"/>
        <v>7706000</v>
      </c>
      <c r="BD42">
        <f t="shared" si="33"/>
        <v>0</v>
      </c>
      <c r="BF42">
        <f t="shared" si="34"/>
        <v>2000</v>
      </c>
      <c r="BG42">
        <f t="shared" si="35"/>
        <v>8000</v>
      </c>
      <c r="BH42">
        <f t="shared" si="36"/>
        <v>15000</v>
      </c>
      <c r="BI42">
        <f t="shared" si="37"/>
        <v>75000</v>
      </c>
      <c r="BJ42">
        <f t="shared" si="38"/>
        <v>6891000</v>
      </c>
      <c r="BK42">
        <f t="shared" si="39"/>
        <v>0</v>
      </c>
      <c r="BM42">
        <f t="shared" si="40"/>
        <v>2000</v>
      </c>
      <c r="BN42">
        <f t="shared" si="41"/>
        <v>8000</v>
      </c>
      <c r="BO42">
        <f t="shared" si="42"/>
        <v>15000</v>
      </c>
      <c r="BP42">
        <f t="shared" si="43"/>
        <v>75000</v>
      </c>
      <c r="BQ42">
        <f t="shared" si="44"/>
        <v>7409000</v>
      </c>
      <c r="BR42">
        <f t="shared" si="45"/>
        <v>0</v>
      </c>
      <c r="BT42">
        <f t="shared" si="46"/>
        <v>2000</v>
      </c>
      <c r="BU42">
        <f t="shared" si="47"/>
        <v>8000</v>
      </c>
      <c r="BV42">
        <f t="shared" si="48"/>
        <v>15000</v>
      </c>
      <c r="BW42">
        <f t="shared" si="49"/>
        <v>75000</v>
      </c>
      <c r="BX42">
        <f t="shared" si="50"/>
        <v>7981000</v>
      </c>
      <c r="BY42">
        <f t="shared" si="51"/>
        <v>0</v>
      </c>
      <c r="CA42">
        <f t="shared" si="52"/>
        <v>2000</v>
      </c>
      <c r="CB42">
        <f t="shared" si="53"/>
        <v>8000</v>
      </c>
      <c r="CC42">
        <f t="shared" si="54"/>
        <v>15000</v>
      </c>
      <c r="CD42">
        <f t="shared" si="55"/>
        <v>75000</v>
      </c>
      <c r="CE42">
        <f t="shared" si="56"/>
        <v>7007700</v>
      </c>
      <c r="CF42">
        <f t="shared" si="57"/>
        <v>0</v>
      </c>
      <c r="CH42">
        <f t="shared" si="58"/>
        <v>2000</v>
      </c>
      <c r="CI42">
        <f t="shared" si="59"/>
        <v>8000</v>
      </c>
      <c r="CJ42">
        <f t="shared" si="60"/>
        <v>15000</v>
      </c>
      <c r="CK42">
        <f t="shared" si="61"/>
        <v>75000</v>
      </c>
      <c r="CL42">
        <f t="shared" si="62"/>
        <v>7705900</v>
      </c>
      <c r="CM42">
        <f t="shared" si="63"/>
        <v>0</v>
      </c>
      <c r="CO42">
        <f t="shared" si="64"/>
        <v>2000</v>
      </c>
      <c r="CP42">
        <f t="shared" si="65"/>
        <v>8000</v>
      </c>
      <c r="CQ42">
        <f t="shared" si="66"/>
        <v>15000</v>
      </c>
      <c r="CR42">
        <f t="shared" si="67"/>
        <v>75000</v>
      </c>
      <c r="CS42">
        <f t="shared" si="68"/>
        <v>7032100</v>
      </c>
      <c r="CT42">
        <f t="shared" si="69"/>
        <v>0</v>
      </c>
      <c r="CV42">
        <f t="shared" si="70"/>
        <v>0</v>
      </c>
      <c r="CW42">
        <f t="shared" si="71"/>
        <v>0</v>
      </c>
      <c r="CX42">
        <f t="shared" si="72"/>
        <v>0</v>
      </c>
      <c r="CY42">
        <f t="shared" si="73"/>
        <v>0</v>
      </c>
      <c r="CZ42">
        <f t="shared" si="74"/>
        <v>7529000</v>
      </c>
      <c r="DA42">
        <f t="shared" si="75"/>
        <v>0</v>
      </c>
      <c r="DC42">
        <f t="shared" si="76"/>
        <v>0</v>
      </c>
      <c r="DD42">
        <f t="shared" si="77"/>
        <v>0</v>
      </c>
      <c r="DE42">
        <f t="shared" si="78"/>
        <v>0</v>
      </c>
      <c r="DF42">
        <f t="shared" si="79"/>
        <v>0</v>
      </c>
      <c r="DG42">
        <f t="shared" si="80"/>
        <v>7930000</v>
      </c>
      <c r="DH42">
        <f t="shared" si="81"/>
        <v>0</v>
      </c>
      <c r="DJ42">
        <f t="shared" si="82"/>
        <v>0</v>
      </c>
      <c r="DK42">
        <f t="shared" si="83"/>
        <v>0</v>
      </c>
      <c r="DL42">
        <f t="shared" si="84"/>
        <v>0</v>
      </c>
      <c r="DM42">
        <f t="shared" si="85"/>
        <v>0</v>
      </c>
      <c r="DN42">
        <f t="shared" si="86"/>
        <v>7266000</v>
      </c>
      <c r="DO42">
        <f t="shared" si="87"/>
        <v>0</v>
      </c>
      <c r="DQ42">
        <f t="shared" si="88"/>
        <v>0</v>
      </c>
      <c r="DR42">
        <f t="shared" si="89"/>
        <v>0</v>
      </c>
      <c r="DS42">
        <f t="shared" si="90"/>
        <v>0</v>
      </c>
      <c r="DT42">
        <f t="shared" si="91"/>
        <v>0</v>
      </c>
      <c r="DU42">
        <f t="shared" si="92"/>
        <v>6935000</v>
      </c>
      <c r="DV42">
        <f t="shared" si="93"/>
        <v>0</v>
      </c>
      <c r="DX42">
        <f t="shared" si="94"/>
        <v>0</v>
      </c>
      <c r="DY42">
        <f t="shared" si="95"/>
        <v>0</v>
      </c>
      <c r="DZ42">
        <f t="shared" si="96"/>
        <v>0</v>
      </c>
      <c r="EA42">
        <f t="shared" si="97"/>
        <v>0</v>
      </c>
      <c r="EB42">
        <f t="shared" si="98"/>
        <v>6446000</v>
      </c>
      <c r="EC42">
        <f t="shared" si="99"/>
        <v>0</v>
      </c>
      <c r="EE42">
        <f t="shared" si="100"/>
        <v>0</v>
      </c>
      <c r="EF42">
        <f t="shared" si="101"/>
        <v>0</v>
      </c>
      <c r="EG42">
        <f t="shared" si="102"/>
        <v>0</v>
      </c>
      <c r="EH42">
        <f t="shared" si="103"/>
        <v>0</v>
      </c>
      <c r="EI42">
        <f t="shared" si="104"/>
        <v>7806000</v>
      </c>
      <c r="EJ42">
        <f t="shared" si="105"/>
        <v>0</v>
      </c>
      <c r="EL42">
        <f t="shared" si="106"/>
        <v>0</v>
      </c>
      <c r="EM42">
        <f t="shared" si="107"/>
        <v>0</v>
      </c>
      <c r="EN42">
        <f t="shared" si="108"/>
        <v>0</v>
      </c>
      <c r="EO42">
        <f t="shared" si="109"/>
        <v>0</v>
      </c>
      <c r="EP42">
        <f t="shared" si="110"/>
        <v>6991000</v>
      </c>
      <c r="EQ42">
        <f t="shared" si="111"/>
        <v>0</v>
      </c>
      <c r="ES42">
        <f t="shared" si="112"/>
        <v>0</v>
      </c>
      <c r="ET42">
        <f t="shared" si="113"/>
        <v>0</v>
      </c>
      <c r="EU42">
        <f t="shared" si="114"/>
        <v>0</v>
      </c>
      <c r="EV42">
        <f t="shared" si="115"/>
        <v>0</v>
      </c>
      <c r="EW42">
        <f t="shared" si="116"/>
        <v>7509000</v>
      </c>
      <c r="EX42">
        <f t="shared" si="117"/>
        <v>0</v>
      </c>
      <c r="EZ42">
        <f t="shared" si="118"/>
        <v>0</v>
      </c>
      <c r="FA42">
        <f t="shared" si="119"/>
        <v>0</v>
      </c>
      <c r="FB42">
        <f t="shared" si="120"/>
        <v>0</v>
      </c>
      <c r="FC42">
        <f t="shared" si="121"/>
        <v>0</v>
      </c>
      <c r="FD42">
        <f t="shared" si="122"/>
        <v>8081000</v>
      </c>
      <c r="FE42">
        <f t="shared" si="123"/>
        <v>0</v>
      </c>
      <c r="FG42">
        <f t="shared" si="124"/>
        <v>0</v>
      </c>
      <c r="FH42">
        <f t="shared" si="125"/>
        <v>0</v>
      </c>
      <c r="FI42">
        <f t="shared" si="126"/>
        <v>0</v>
      </c>
      <c r="FJ42">
        <f t="shared" si="127"/>
        <v>0</v>
      </c>
      <c r="FK42">
        <f t="shared" si="128"/>
        <v>7107700</v>
      </c>
      <c r="FL42">
        <f t="shared" si="129"/>
        <v>0</v>
      </c>
      <c r="FN42">
        <f t="shared" si="130"/>
        <v>0</v>
      </c>
      <c r="FO42">
        <f t="shared" si="131"/>
        <v>0</v>
      </c>
      <c r="FP42">
        <f t="shared" si="132"/>
        <v>0</v>
      </c>
      <c r="FQ42">
        <f t="shared" si="133"/>
        <v>0</v>
      </c>
      <c r="FR42">
        <f t="shared" si="134"/>
        <v>7805900</v>
      </c>
      <c r="FS42">
        <f t="shared" si="135"/>
        <v>0</v>
      </c>
      <c r="FU42">
        <f t="shared" si="136"/>
        <v>0</v>
      </c>
      <c r="FV42">
        <f t="shared" si="137"/>
        <v>0</v>
      </c>
      <c r="FW42">
        <f t="shared" si="138"/>
        <v>0</v>
      </c>
      <c r="FX42">
        <f t="shared" si="139"/>
        <v>0</v>
      </c>
      <c r="FY42">
        <f t="shared" si="140"/>
        <v>7132100</v>
      </c>
      <c r="FZ42">
        <f t="shared" si="141"/>
        <v>0</v>
      </c>
    </row>
    <row r="43" spans="1:182" x14ac:dyDescent="0.25">
      <c r="A43" t="s">
        <v>78</v>
      </c>
      <c r="B43">
        <v>1856400</v>
      </c>
      <c r="C43">
        <v>2320800</v>
      </c>
      <c r="D43">
        <v>1895700</v>
      </c>
      <c r="E43">
        <v>1797400</v>
      </c>
      <c r="F43">
        <v>2091100</v>
      </c>
      <c r="G43">
        <v>2127300</v>
      </c>
      <c r="H43">
        <v>2349100</v>
      </c>
      <c r="I43">
        <v>2595800</v>
      </c>
      <c r="J43">
        <v>2275100</v>
      </c>
      <c r="K43">
        <v>1736300</v>
      </c>
      <c r="L43">
        <v>2278000</v>
      </c>
      <c r="M43">
        <v>2222300</v>
      </c>
      <c r="P43">
        <f t="shared" si="4"/>
        <v>2000</v>
      </c>
      <c r="Q43">
        <f t="shared" si="5"/>
        <v>8000</v>
      </c>
      <c r="R43">
        <f t="shared" si="6"/>
        <v>15000</v>
      </c>
      <c r="S43">
        <f t="shared" si="7"/>
        <v>75000</v>
      </c>
      <c r="T43">
        <f t="shared" si="8"/>
        <v>1756400</v>
      </c>
      <c r="U43">
        <f t="shared" si="9"/>
        <v>0</v>
      </c>
      <c r="W43">
        <f t="shared" si="10"/>
        <v>2000</v>
      </c>
      <c r="X43">
        <f t="shared" si="11"/>
        <v>8000</v>
      </c>
      <c r="Y43">
        <f t="shared" si="12"/>
        <v>15000</v>
      </c>
      <c r="Z43">
        <f t="shared" si="13"/>
        <v>75000</v>
      </c>
      <c r="AA43">
        <f t="shared" si="14"/>
        <v>2220800</v>
      </c>
      <c r="AB43">
        <f t="shared" si="15"/>
        <v>0</v>
      </c>
      <c r="AD43">
        <f t="shared" si="16"/>
        <v>2000</v>
      </c>
      <c r="AE43">
        <f t="shared" si="17"/>
        <v>8000</v>
      </c>
      <c r="AF43">
        <f t="shared" si="18"/>
        <v>15000</v>
      </c>
      <c r="AG43">
        <f t="shared" si="19"/>
        <v>75000</v>
      </c>
      <c r="AH43">
        <f t="shared" si="20"/>
        <v>1795700</v>
      </c>
      <c r="AI43">
        <f t="shared" si="21"/>
        <v>0</v>
      </c>
      <c r="AK43">
        <f t="shared" si="142"/>
        <v>2000</v>
      </c>
      <c r="AL43">
        <f t="shared" si="143"/>
        <v>8000</v>
      </c>
      <c r="AM43">
        <f t="shared" si="144"/>
        <v>15000</v>
      </c>
      <c r="AN43">
        <f t="shared" si="145"/>
        <v>75000</v>
      </c>
      <c r="AO43">
        <f t="shared" si="146"/>
        <v>1697400</v>
      </c>
      <c r="AP43">
        <f t="shared" si="147"/>
        <v>0</v>
      </c>
      <c r="AR43">
        <f t="shared" si="22"/>
        <v>2000</v>
      </c>
      <c r="AS43">
        <f t="shared" si="23"/>
        <v>8000</v>
      </c>
      <c r="AT43">
        <f t="shared" si="24"/>
        <v>15000</v>
      </c>
      <c r="AU43">
        <f t="shared" si="25"/>
        <v>75000</v>
      </c>
      <c r="AV43">
        <f t="shared" si="26"/>
        <v>1991100</v>
      </c>
      <c r="AW43">
        <f t="shared" si="27"/>
        <v>0</v>
      </c>
      <c r="AY43">
        <f t="shared" si="28"/>
        <v>2000</v>
      </c>
      <c r="AZ43">
        <f t="shared" si="29"/>
        <v>8000</v>
      </c>
      <c r="BA43">
        <f t="shared" si="30"/>
        <v>15000</v>
      </c>
      <c r="BB43">
        <f t="shared" si="31"/>
        <v>75000</v>
      </c>
      <c r="BC43">
        <f t="shared" si="32"/>
        <v>2027300</v>
      </c>
      <c r="BD43">
        <f t="shared" si="33"/>
        <v>0</v>
      </c>
      <c r="BF43">
        <f t="shared" si="34"/>
        <v>2000</v>
      </c>
      <c r="BG43">
        <f t="shared" si="35"/>
        <v>8000</v>
      </c>
      <c r="BH43">
        <f t="shared" si="36"/>
        <v>15000</v>
      </c>
      <c r="BI43">
        <f t="shared" si="37"/>
        <v>75000</v>
      </c>
      <c r="BJ43">
        <f t="shared" si="38"/>
        <v>2249100</v>
      </c>
      <c r="BK43">
        <f t="shared" si="39"/>
        <v>0</v>
      </c>
      <c r="BM43">
        <f t="shared" si="40"/>
        <v>2000</v>
      </c>
      <c r="BN43">
        <f t="shared" si="41"/>
        <v>8000</v>
      </c>
      <c r="BO43">
        <f t="shared" si="42"/>
        <v>15000</v>
      </c>
      <c r="BP43">
        <f t="shared" si="43"/>
        <v>75000</v>
      </c>
      <c r="BQ43">
        <f t="shared" si="44"/>
        <v>2495800</v>
      </c>
      <c r="BR43">
        <f t="shared" si="45"/>
        <v>0</v>
      </c>
      <c r="BT43">
        <f t="shared" si="46"/>
        <v>2000</v>
      </c>
      <c r="BU43">
        <f t="shared" si="47"/>
        <v>8000</v>
      </c>
      <c r="BV43">
        <f t="shared" si="48"/>
        <v>15000</v>
      </c>
      <c r="BW43">
        <f t="shared" si="49"/>
        <v>75000</v>
      </c>
      <c r="BX43">
        <f t="shared" si="50"/>
        <v>2175100</v>
      </c>
      <c r="BY43">
        <f t="shared" si="51"/>
        <v>0</v>
      </c>
      <c r="CA43">
        <f t="shared" si="52"/>
        <v>2000</v>
      </c>
      <c r="CB43">
        <f t="shared" si="53"/>
        <v>8000</v>
      </c>
      <c r="CC43">
        <f t="shared" si="54"/>
        <v>15000</v>
      </c>
      <c r="CD43">
        <f t="shared" si="55"/>
        <v>75000</v>
      </c>
      <c r="CE43">
        <f t="shared" si="56"/>
        <v>1636300</v>
      </c>
      <c r="CF43">
        <f t="shared" si="57"/>
        <v>0</v>
      </c>
      <c r="CH43">
        <f t="shared" si="58"/>
        <v>2000</v>
      </c>
      <c r="CI43">
        <f t="shared" si="59"/>
        <v>8000</v>
      </c>
      <c r="CJ43">
        <f t="shared" si="60"/>
        <v>15000</v>
      </c>
      <c r="CK43">
        <f t="shared" si="61"/>
        <v>75000</v>
      </c>
      <c r="CL43">
        <f t="shared" si="62"/>
        <v>2178000</v>
      </c>
      <c r="CM43">
        <f t="shared" si="63"/>
        <v>0</v>
      </c>
      <c r="CO43">
        <f t="shared" si="64"/>
        <v>2000</v>
      </c>
      <c r="CP43">
        <f t="shared" si="65"/>
        <v>8000</v>
      </c>
      <c r="CQ43">
        <f t="shared" si="66"/>
        <v>15000</v>
      </c>
      <c r="CR43">
        <f t="shared" si="67"/>
        <v>75000</v>
      </c>
      <c r="CS43">
        <f t="shared" si="68"/>
        <v>2122300</v>
      </c>
      <c r="CT43">
        <f t="shared" si="69"/>
        <v>0</v>
      </c>
      <c r="CV43">
        <f t="shared" si="70"/>
        <v>0</v>
      </c>
      <c r="CW43">
        <f t="shared" si="71"/>
        <v>0</v>
      </c>
      <c r="CX43">
        <f t="shared" si="72"/>
        <v>0</v>
      </c>
      <c r="CY43">
        <f t="shared" si="73"/>
        <v>0</v>
      </c>
      <c r="CZ43">
        <f t="shared" si="74"/>
        <v>1856400</v>
      </c>
      <c r="DA43">
        <f t="shared" si="75"/>
        <v>0</v>
      </c>
      <c r="DC43">
        <f t="shared" si="76"/>
        <v>0</v>
      </c>
      <c r="DD43">
        <f t="shared" si="77"/>
        <v>0</v>
      </c>
      <c r="DE43">
        <f t="shared" si="78"/>
        <v>0</v>
      </c>
      <c r="DF43">
        <f t="shared" si="79"/>
        <v>0</v>
      </c>
      <c r="DG43">
        <f t="shared" si="80"/>
        <v>2320800</v>
      </c>
      <c r="DH43">
        <f t="shared" si="81"/>
        <v>0</v>
      </c>
      <c r="DJ43">
        <f t="shared" si="82"/>
        <v>0</v>
      </c>
      <c r="DK43">
        <f t="shared" si="83"/>
        <v>0</v>
      </c>
      <c r="DL43">
        <f t="shared" si="84"/>
        <v>0</v>
      </c>
      <c r="DM43">
        <f t="shared" si="85"/>
        <v>0</v>
      </c>
      <c r="DN43">
        <f t="shared" si="86"/>
        <v>1895700</v>
      </c>
      <c r="DO43">
        <f t="shared" si="87"/>
        <v>0</v>
      </c>
      <c r="DQ43">
        <f t="shared" si="88"/>
        <v>0</v>
      </c>
      <c r="DR43">
        <f t="shared" si="89"/>
        <v>0</v>
      </c>
      <c r="DS43">
        <f t="shared" si="90"/>
        <v>0</v>
      </c>
      <c r="DT43">
        <f t="shared" si="91"/>
        <v>0</v>
      </c>
      <c r="DU43">
        <f t="shared" si="92"/>
        <v>1797400</v>
      </c>
      <c r="DV43">
        <f t="shared" si="93"/>
        <v>0</v>
      </c>
      <c r="DX43">
        <f t="shared" si="94"/>
        <v>0</v>
      </c>
      <c r="DY43">
        <f t="shared" si="95"/>
        <v>0</v>
      </c>
      <c r="DZ43">
        <f t="shared" si="96"/>
        <v>0</v>
      </c>
      <c r="EA43">
        <f t="shared" si="97"/>
        <v>0</v>
      </c>
      <c r="EB43">
        <f t="shared" si="98"/>
        <v>2091100</v>
      </c>
      <c r="EC43">
        <f t="shared" si="99"/>
        <v>0</v>
      </c>
      <c r="EE43">
        <f t="shared" si="100"/>
        <v>0</v>
      </c>
      <c r="EF43">
        <f t="shared" si="101"/>
        <v>0</v>
      </c>
      <c r="EG43">
        <f t="shared" si="102"/>
        <v>0</v>
      </c>
      <c r="EH43">
        <f t="shared" si="103"/>
        <v>0</v>
      </c>
      <c r="EI43">
        <f t="shared" si="104"/>
        <v>2127300</v>
      </c>
      <c r="EJ43">
        <f t="shared" si="105"/>
        <v>0</v>
      </c>
      <c r="EL43">
        <f t="shared" si="106"/>
        <v>0</v>
      </c>
      <c r="EM43">
        <f t="shared" si="107"/>
        <v>0</v>
      </c>
      <c r="EN43">
        <f t="shared" si="108"/>
        <v>0</v>
      </c>
      <c r="EO43">
        <f t="shared" si="109"/>
        <v>0</v>
      </c>
      <c r="EP43">
        <f t="shared" si="110"/>
        <v>2349100</v>
      </c>
      <c r="EQ43">
        <f t="shared" si="111"/>
        <v>0</v>
      </c>
      <c r="ES43">
        <f t="shared" si="112"/>
        <v>0</v>
      </c>
      <c r="ET43">
        <f t="shared" si="113"/>
        <v>0</v>
      </c>
      <c r="EU43">
        <f t="shared" si="114"/>
        <v>0</v>
      </c>
      <c r="EV43">
        <f t="shared" si="115"/>
        <v>0</v>
      </c>
      <c r="EW43">
        <f t="shared" si="116"/>
        <v>2595800</v>
      </c>
      <c r="EX43">
        <f t="shared" si="117"/>
        <v>0</v>
      </c>
      <c r="EZ43">
        <f t="shared" si="118"/>
        <v>0</v>
      </c>
      <c r="FA43">
        <f t="shared" si="119"/>
        <v>0</v>
      </c>
      <c r="FB43">
        <f t="shared" si="120"/>
        <v>0</v>
      </c>
      <c r="FC43">
        <f t="shared" si="121"/>
        <v>0</v>
      </c>
      <c r="FD43">
        <f t="shared" si="122"/>
        <v>2275100</v>
      </c>
      <c r="FE43">
        <f t="shared" si="123"/>
        <v>0</v>
      </c>
      <c r="FG43">
        <f t="shared" si="124"/>
        <v>0</v>
      </c>
      <c r="FH43">
        <f t="shared" si="125"/>
        <v>0</v>
      </c>
      <c r="FI43">
        <f t="shared" si="126"/>
        <v>0</v>
      </c>
      <c r="FJ43">
        <f t="shared" si="127"/>
        <v>0</v>
      </c>
      <c r="FK43">
        <f t="shared" si="128"/>
        <v>1736300</v>
      </c>
      <c r="FL43">
        <f t="shared" si="129"/>
        <v>0</v>
      </c>
      <c r="FN43">
        <f t="shared" si="130"/>
        <v>0</v>
      </c>
      <c r="FO43">
        <f t="shared" si="131"/>
        <v>0</v>
      </c>
      <c r="FP43">
        <f t="shared" si="132"/>
        <v>0</v>
      </c>
      <c r="FQ43">
        <f t="shared" si="133"/>
        <v>0</v>
      </c>
      <c r="FR43">
        <f t="shared" si="134"/>
        <v>2278000</v>
      </c>
      <c r="FS43">
        <f t="shared" si="135"/>
        <v>0</v>
      </c>
      <c r="FU43">
        <f t="shared" si="136"/>
        <v>0</v>
      </c>
      <c r="FV43">
        <f t="shared" si="137"/>
        <v>0</v>
      </c>
      <c r="FW43">
        <f t="shared" si="138"/>
        <v>0</v>
      </c>
      <c r="FX43">
        <f t="shared" si="139"/>
        <v>0</v>
      </c>
      <c r="FY43">
        <f t="shared" si="140"/>
        <v>2222300</v>
      </c>
      <c r="FZ43">
        <f t="shared" si="141"/>
        <v>0</v>
      </c>
    </row>
    <row r="44" spans="1:182" x14ac:dyDescent="0.25">
      <c r="P44">
        <f t="shared" si="4"/>
        <v>0</v>
      </c>
      <c r="Q44">
        <f t="shared" si="5"/>
        <v>0</v>
      </c>
      <c r="R44">
        <f t="shared" si="6"/>
        <v>0</v>
      </c>
      <c r="S44">
        <f t="shared" si="7"/>
        <v>0</v>
      </c>
      <c r="T44">
        <f t="shared" si="8"/>
        <v>0</v>
      </c>
      <c r="U44">
        <f t="shared" si="9"/>
        <v>0</v>
      </c>
      <c r="W44">
        <f t="shared" si="10"/>
        <v>0</v>
      </c>
      <c r="X44">
        <f t="shared" si="11"/>
        <v>0</v>
      </c>
      <c r="Y44">
        <f t="shared" si="12"/>
        <v>0</v>
      </c>
      <c r="Z44">
        <f t="shared" si="13"/>
        <v>0</v>
      </c>
      <c r="AA44">
        <f t="shared" si="14"/>
        <v>0</v>
      </c>
      <c r="AB44">
        <f t="shared" si="15"/>
        <v>0</v>
      </c>
      <c r="AD44">
        <f t="shared" si="16"/>
        <v>0</v>
      </c>
      <c r="AE44">
        <f t="shared" si="17"/>
        <v>0</v>
      </c>
      <c r="AF44">
        <f t="shared" si="18"/>
        <v>0</v>
      </c>
      <c r="AG44">
        <f t="shared" si="19"/>
        <v>0</v>
      </c>
      <c r="AH44">
        <f t="shared" si="20"/>
        <v>0</v>
      </c>
      <c r="AI44">
        <f t="shared" si="21"/>
        <v>0</v>
      </c>
      <c r="AK44">
        <f t="shared" si="142"/>
        <v>0</v>
      </c>
      <c r="AL44">
        <f t="shared" si="143"/>
        <v>0</v>
      </c>
      <c r="AM44">
        <f t="shared" si="144"/>
        <v>0</v>
      </c>
      <c r="AN44">
        <f t="shared" si="145"/>
        <v>0</v>
      </c>
      <c r="AO44">
        <f t="shared" si="146"/>
        <v>0</v>
      </c>
      <c r="AP44">
        <f t="shared" si="147"/>
        <v>0</v>
      </c>
      <c r="AR44">
        <f t="shared" si="22"/>
        <v>0</v>
      </c>
      <c r="AS44">
        <f t="shared" si="23"/>
        <v>0</v>
      </c>
      <c r="AT44">
        <f t="shared" si="24"/>
        <v>0</v>
      </c>
      <c r="AU44">
        <f t="shared" si="25"/>
        <v>0</v>
      </c>
      <c r="AV44">
        <f t="shared" si="26"/>
        <v>0</v>
      </c>
      <c r="AW44">
        <f t="shared" si="27"/>
        <v>0</v>
      </c>
      <c r="AY44">
        <f t="shared" si="28"/>
        <v>0</v>
      </c>
      <c r="AZ44">
        <f t="shared" si="29"/>
        <v>0</v>
      </c>
      <c r="BA44">
        <f t="shared" si="30"/>
        <v>0</v>
      </c>
      <c r="BB44">
        <f t="shared" si="31"/>
        <v>0</v>
      </c>
      <c r="BC44">
        <f t="shared" si="32"/>
        <v>0</v>
      </c>
      <c r="BD44">
        <f t="shared" si="33"/>
        <v>0</v>
      </c>
      <c r="BF44">
        <f t="shared" si="34"/>
        <v>0</v>
      </c>
      <c r="BG44">
        <f t="shared" si="35"/>
        <v>0</v>
      </c>
      <c r="BH44">
        <f t="shared" si="36"/>
        <v>0</v>
      </c>
      <c r="BI44">
        <f t="shared" si="37"/>
        <v>0</v>
      </c>
      <c r="BJ44">
        <f t="shared" si="38"/>
        <v>0</v>
      </c>
      <c r="BK44">
        <f t="shared" si="39"/>
        <v>0</v>
      </c>
      <c r="BM44">
        <f t="shared" si="40"/>
        <v>0</v>
      </c>
      <c r="BN44">
        <f t="shared" si="41"/>
        <v>0</v>
      </c>
      <c r="BO44">
        <f t="shared" si="42"/>
        <v>0</v>
      </c>
      <c r="BP44">
        <f t="shared" si="43"/>
        <v>0</v>
      </c>
      <c r="BQ44">
        <f t="shared" si="44"/>
        <v>0</v>
      </c>
      <c r="BR44">
        <f t="shared" si="45"/>
        <v>0</v>
      </c>
      <c r="BT44">
        <f t="shared" si="46"/>
        <v>0</v>
      </c>
      <c r="BU44">
        <f t="shared" si="47"/>
        <v>0</v>
      </c>
      <c r="BV44">
        <f t="shared" si="48"/>
        <v>0</v>
      </c>
      <c r="BW44">
        <f t="shared" si="49"/>
        <v>0</v>
      </c>
      <c r="BX44">
        <f t="shared" si="50"/>
        <v>0</v>
      </c>
      <c r="BY44">
        <f t="shared" si="51"/>
        <v>0</v>
      </c>
      <c r="CA44">
        <f t="shared" si="52"/>
        <v>0</v>
      </c>
      <c r="CB44">
        <f t="shared" si="53"/>
        <v>0</v>
      </c>
      <c r="CC44">
        <f t="shared" si="54"/>
        <v>0</v>
      </c>
      <c r="CD44">
        <f t="shared" si="55"/>
        <v>0</v>
      </c>
      <c r="CE44">
        <f t="shared" si="56"/>
        <v>0</v>
      </c>
      <c r="CF44">
        <f t="shared" si="57"/>
        <v>0</v>
      </c>
      <c r="CH44">
        <f t="shared" si="58"/>
        <v>0</v>
      </c>
      <c r="CI44">
        <f t="shared" si="59"/>
        <v>0</v>
      </c>
      <c r="CJ44">
        <f t="shared" si="60"/>
        <v>0</v>
      </c>
      <c r="CK44">
        <f t="shared" si="61"/>
        <v>0</v>
      </c>
      <c r="CL44">
        <f t="shared" si="62"/>
        <v>0</v>
      </c>
      <c r="CM44">
        <f t="shared" si="63"/>
        <v>0</v>
      </c>
      <c r="CO44">
        <f t="shared" si="64"/>
        <v>0</v>
      </c>
      <c r="CP44">
        <f t="shared" si="65"/>
        <v>0</v>
      </c>
      <c r="CQ44">
        <f t="shared" si="66"/>
        <v>0</v>
      </c>
      <c r="CR44">
        <f t="shared" si="67"/>
        <v>0</v>
      </c>
      <c r="CS44">
        <f t="shared" si="68"/>
        <v>0</v>
      </c>
      <c r="CT44">
        <f t="shared" si="69"/>
        <v>0</v>
      </c>
      <c r="CV44">
        <f t="shared" si="70"/>
        <v>0</v>
      </c>
      <c r="CW44">
        <f t="shared" si="71"/>
        <v>0</v>
      </c>
      <c r="CX44">
        <f t="shared" si="72"/>
        <v>0</v>
      </c>
      <c r="CY44">
        <f t="shared" si="73"/>
        <v>0</v>
      </c>
      <c r="CZ44">
        <f t="shared" si="74"/>
        <v>0</v>
      </c>
      <c r="DA44">
        <f t="shared" si="75"/>
        <v>0</v>
      </c>
      <c r="DC44">
        <f t="shared" si="76"/>
        <v>0</v>
      </c>
      <c r="DD44">
        <f t="shared" si="77"/>
        <v>0</v>
      </c>
      <c r="DE44">
        <f t="shared" si="78"/>
        <v>0</v>
      </c>
      <c r="DF44">
        <f t="shared" si="79"/>
        <v>0</v>
      </c>
      <c r="DG44">
        <f t="shared" si="80"/>
        <v>0</v>
      </c>
      <c r="DH44">
        <f t="shared" si="81"/>
        <v>0</v>
      </c>
      <c r="DJ44">
        <f t="shared" si="82"/>
        <v>0</v>
      </c>
      <c r="DK44">
        <f t="shared" si="83"/>
        <v>0</v>
      </c>
      <c r="DL44">
        <f t="shared" si="84"/>
        <v>0</v>
      </c>
      <c r="DM44">
        <f t="shared" si="85"/>
        <v>0</v>
      </c>
      <c r="DN44">
        <f t="shared" si="86"/>
        <v>0</v>
      </c>
      <c r="DO44">
        <f t="shared" si="87"/>
        <v>0</v>
      </c>
      <c r="DQ44">
        <f t="shared" si="88"/>
        <v>0</v>
      </c>
      <c r="DR44">
        <f t="shared" si="89"/>
        <v>0</v>
      </c>
      <c r="DS44">
        <f t="shared" si="90"/>
        <v>0</v>
      </c>
      <c r="DT44">
        <f t="shared" si="91"/>
        <v>0</v>
      </c>
      <c r="DU44">
        <f t="shared" si="92"/>
        <v>0</v>
      </c>
      <c r="DV44">
        <f t="shared" si="93"/>
        <v>0</v>
      </c>
      <c r="DX44">
        <f t="shared" si="94"/>
        <v>0</v>
      </c>
      <c r="DY44">
        <f t="shared" si="95"/>
        <v>0</v>
      </c>
      <c r="DZ44">
        <f t="shared" si="96"/>
        <v>0</v>
      </c>
      <c r="EA44">
        <f t="shared" si="97"/>
        <v>0</v>
      </c>
      <c r="EB44">
        <f t="shared" si="98"/>
        <v>0</v>
      </c>
      <c r="EC44">
        <f t="shared" si="99"/>
        <v>0</v>
      </c>
      <c r="EE44">
        <f t="shared" si="100"/>
        <v>0</v>
      </c>
      <c r="EF44">
        <f t="shared" si="101"/>
        <v>0</v>
      </c>
      <c r="EG44">
        <f t="shared" si="102"/>
        <v>0</v>
      </c>
      <c r="EH44">
        <f t="shared" si="103"/>
        <v>0</v>
      </c>
      <c r="EI44">
        <f t="shared" si="104"/>
        <v>0</v>
      </c>
      <c r="EJ44">
        <f t="shared" si="105"/>
        <v>0</v>
      </c>
      <c r="EL44">
        <f t="shared" si="106"/>
        <v>0</v>
      </c>
      <c r="EM44">
        <f t="shared" si="107"/>
        <v>0</v>
      </c>
      <c r="EN44">
        <f t="shared" si="108"/>
        <v>0</v>
      </c>
      <c r="EO44">
        <f t="shared" si="109"/>
        <v>0</v>
      </c>
      <c r="EP44">
        <f t="shared" si="110"/>
        <v>0</v>
      </c>
      <c r="EQ44">
        <f t="shared" si="111"/>
        <v>0</v>
      </c>
      <c r="ES44">
        <f t="shared" si="112"/>
        <v>0</v>
      </c>
      <c r="ET44">
        <f t="shared" si="113"/>
        <v>0</v>
      </c>
      <c r="EU44">
        <f t="shared" si="114"/>
        <v>0</v>
      </c>
      <c r="EV44">
        <f t="shared" si="115"/>
        <v>0</v>
      </c>
      <c r="EW44">
        <f t="shared" si="116"/>
        <v>0</v>
      </c>
      <c r="EX44">
        <f t="shared" si="117"/>
        <v>0</v>
      </c>
      <c r="EZ44">
        <f t="shared" si="118"/>
        <v>0</v>
      </c>
      <c r="FA44">
        <f t="shared" si="119"/>
        <v>0</v>
      </c>
      <c r="FB44">
        <f t="shared" si="120"/>
        <v>0</v>
      </c>
      <c r="FC44">
        <f t="shared" si="121"/>
        <v>0</v>
      </c>
      <c r="FD44">
        <f t="shared" si="122"/>
        <v>0</v>
      </c>
      <c r="FE44">
        <f t="shared" si="123"/>
        <v>0</v>
      </c>
      <c r="FG44">
        <f t="shared" si="124"/>
        <v>0</v>
      </c>
      <c r="FH44">
        <f t="shared" si="125"/>
        <v>0</v>
      </c>
      <c r="FI44">
        <f t="shared" si="126"/>
        <v>0</v>
      </c>
      <c r="FJ44">
        <f t="shared" si="127"/>
        <v>0</v>
      </c>
      <c r="FK44">
        <f t="shared" si="128"/>
        <v>0</v>
      </c>
      <c r="FL44">
        <f t="shared" si="129"/>
        <v>0</v>
      </c>
      <c r="FN44">
        <f t="shared" si="130"/>
        <v>0</v>
      </c>
      <c r="FO44">
        <f t="shared" si="131"/>
        <v>0</v>
      </c>
      <c r="FP44">
        <f t="shared" si="132"/>
        <v>0</v>
      </c>
      <c r="FQ44">
        <f t="shared" si="133"/>
        <v>0</v>
      </c>
      <c r="FR44">
        <f t="shared" si="134"/>
        <v>0</v>
      </c>
      <c r="FS44">
        <f t="shared" si="135"/>
        <v>0</v>
      </c>
      <c r="FU44">
        <f t="shared" si="136"/>
        <v>0</v>
      </c>
      <c r="FV44">
        <f t="shared" si="137"/>
        <v>0</v>
      </c>
      <c r="FW44">
        <f t="shared" si="138"/>
        <v>0</v>
      </c>
      <c r="FX44">
        <f t="shared" si="139"/>
        <v>0</v>
      </c>
      <c r="FY44">
        <f t="shared" si="140"/>
        <v>0</v>
      </c>
      <c r="FZ44">
        <f t="shared" si="141"/>
        <v>0</v>
      </c>
    </row>
    <row r="45" spans="1:182" x14ac:dyDescent="0.25">
      <c r="P45">
        <f t="shared" si="4"/>
        <v>0</v>
      </c>
      <c r="Q45">
        <f t="shared" si="5"/>
        <v>0</v>
      </c>
      <c r="R45">
        <f t="shared" si="6"/>
        <v>0</v>
      </c>
      <c r="S45">
        <f t="shared" si="7"/>
        <v>0</v>
      </c>
      <c r="T45">
        <f t="shared" si="8"/>
        <v>0</v>
      </c>
      <c r="U45">
        <f t="shared" si="9"/>
        <v>0</v>
      </c>
      <c r="W45">
        <f t="shared" si="10"/>
        <v>0</v>
      </c>
      <c r="X45">
        <f t="shared" si="11"/>
        <v>0</v>
      </c>
      <c r="Y45">
        <f t="shared" si="12"/>
        <v>0</v>
      </c>
      <c r="Z45">
        <f t="shared" si="13"/>
        <v>0</v>
      </c>
      <c r="AA45">
        <f t="shared" si="14"/>
        <v>0</v>
      </c>
      <c r="AB45">
        <f t="shared" si="15"/>
        <v>0</v>
      </c>
      <c r="AD45">
        <f t="shared" si="16"/>
        <v>0</v>
      </c>
      <c r="AE45">
        <f t="shared" si="17"/>
        <v>0</v>
      </c>
      <c r="AF45">
        <f t="shared" si="18"/>
        <v>0</v>
      </c>
      <c r="AG45">
        <f t="shared" si="19"/>
        <v>0</v>
      </c>
      <c r="AH45">
        <f t="shared" si="20"/>
        <v>0</v>
      </c>
      <c r="AI45">
        <f t="shared" si="21"/>
        <v>0</v>
      </c>
      <c r="AK45">
        <f t="shared" si="142"/>
        <v>0</v>
      </c>
      <c r="AL45">
        <f t="shared" si="143"/>
        <v>0</v>
      </c>
      <c r="AM45">
        <f t="shared" si="144"/>
        <v>0</v>
      </c>
      <c r="AN45">
        <f t="shared" si="145"/>
        <v>0</v>
      </c>
      <c r="AO45">
        <f t="shared" si="146"/>
        <v>0</v>
      </c>
      <c r="AP45">
        <f t="shared" si="147"/>
        <v>0</v>
      </c>
      <c r="AR45">
        <f t="shared" si="22"/>
        <v>0</v>
      </c>
      <c r="AS45">
        <f t="shared" si="23"/>
        <v>0</v>
      </c>
      <c r="AT45">
        <f t="shared" si="24"/>
        <v>0</v>
      </c>
      <c r="AU45">
        <f t="shared" si="25"/>
        <v>0</v>
      </c>
      <c r="AV45">
        <f t="shared" si="26"/>
        <v>0</v>
      </c>
      <c r="AW45">
        <f t="shared" si="27"/>
        <v>0</v>
      </c>
      <c r="AY45">
        <f t="shared" si="28"/>
        <v>0</v>
      </c>
      <c r="AZ45">
        <f t="shared" si="29"/>
        <v>0</v>
      </c>
      <c r="BA45">
        <f t="shared" si="30"/>
        <v>0</v>
      </c>
      <c r="BB45">
        <f t="shared" si="31"/>
        <v>0</v>
      </c>
      <c r="BC45">
        <f t="shared" si="32"/>
        <v>0</v>
      </c>
      <c r="BD45">
        <f t="shared" si="33"/>
        <v>0</v>
      </c>
      <c r="BF45">
        <f t="shared" si="34"/>
        <v>0</v>
      </c>
      <c r="BG45">
        <f t="shared" si="35"/>
        <v>0</v>
      </c>
      <c r="BH45">
        <f t="shared" si="36"/>
        <v>0</v>
      </c>
      <c r="BI45">
        <f t="shared" si="37"/>
        <v>0</v>
      </c>
      <c r="BJ45">
        <f t="shared" si="38"/>
        <v>0</v>
      </c>
      <c r="BK45">
        <f t="shared" si="39"/>
        <v>0</v>
      </c>
      <c r="BM45">
        <f t="shared" si="40"/>
        <v>0</v>
      </c>
      <c r="BN45">
        <f t="shared" si="41"/>
        <v>0</v>
      </c>
      <c r="BO45">
        <f t="shared" si="42"/>
        <v>0</v>
      </c>
      <c r="BP45">
        <f t="shared" si="43"/>
        <v>0</v>
      </c>
      <c r="BQ45">
        <f t="shared" si="44"/>
        <v>0</v>
      </c>
      <c r="BR45">
        <f t="shared" si="45"/>
        <v>0</v>
      </c>
      <c r="BT45">
        <f t="shared" si="46"/>
        <v>0</v>
      </c>
      <c r="BU45">
        <f t="shared" si="47"/>
        <v>0</v>
      </c>
      <c r="BV45">
        <f t="shared" si="48"/>
        <v>0</v>
      </c>
      <c r="BW45">
        <f t="shared" si="49"/>
        <v>0</v>
      </c>
      <c r="BX45">
        <f t="shared" si="50"/>
        <v>0</v>
      </c>
      <c r="BY45">
        <f t="shared" si="51"/>
        <v>0</v>
      </c>
      <c r="CA45">
        <f t="shared" si="52"/>
        <v>0</v>
      </c>
      <c r="CB45">
        <f t="shared" si="53"/>
        <v>0</v>
      </c>
      <c r="CC45">
        <f t="shared" si="54"/>
        <v>0</v>
      </c>
      <c r="CD45">
        <f t="shared" si="55"/>
        <v>0</v>
      </c>
      <c r="CE45">
        <f t="shared" si="56"/>
        <v>0</v>
      </c>
      <c r="CF45">
        <f t="shared" si="57"/>
        <v>0</v>
      </c>
      <c r="CH45">
        <f t="shared" si="58"/>
        <v>0</v>
      </c>
      <c r="CI45">
        <f t="shared" si="59"/>
        <v>0</v>
      </c>
      <c r="CJ45">
        <f t="shared" si="60"/>
        <v>0</v>
      </c>
      <c r="CK45">
        <f t="shared" si="61"/>
        <v>0</v>
      </c>
      <c r="CL45">
        <f t="shared" si="62"/>
        <v>0</v>
      </c>
      <c r="CM45">
        <f t="shared" si="63"/>
        <v>0</v>
      </c>
      <c r="CO45">
        <f t="shared" si="64"/>
        <v>0</v>
      </c>
      <c r="CP45">
        <f t="shared" si="65"/>
        <v>0</v>
      </c>
      <c r="CQ45">
        <f t="shared" si="66"/>
        <v>0</v>
      </c>
      <c r="CR45">
        <f t="shared" si="67"/>
        <v>0</v>
      </c>
      <c r="CS45">
        <f t="shared" si="68"/>
        <v>0</v>
      </c>
      <c r="CT45">
        <f t="shared" si="69"/>
        <v>0</v>
      </c>
      <c r="CV45">
        <f t="shared" si="70"/>
        <v>0</v>
      </c>
      <c r="CW45">
        <f t="shared" si="71"/>
        <v>0</v>
      </c>
      <c r="CX45">
        <f t="shared" si="72"/>
        <v>0</v>
      </c>
      <c r="CY45">
        <f t="shared" si="73"/>
        <v>0</v>
      </c>
      <c r="CZ45">
        <f t="shared" si="74"/>
        <v>0</v>
      </c>
      <c r="DA45">
        <f t="shared" si="75"/>
        <v>0</v>
      </c>
      <c r="DC45">
        <f t="shared" si="76"/>
        <v>0</v>
      </c>
      <c r="DD45">
        <f t="shared" si="77"/>
        <v>0</v>
      </c>
      <c r="DE45">
        <f t="shared" si="78"/>
        <v>0</v>
      </c>
      <c r="DF45">
        <f t="shared" si="79"/>
        <v>0</v>
      </c>
      <c r="DG45">
        <f t="shared" si="80"/>
        <v>0</v>
      </c>
      <c r="DH45">
        <f t="shared" si="81"/>
        <v>0</v>
      </c>
      <c r="DJ45">
        <f t="shared" si="82"/>
        <v>0</v>
      </c>
      <c r="DK45">
        <f t="shared" si="83"/>
        <v>0</v>
      </c>
      <c r="DL45">
        <f t="shared" si="84"/>
        <v>0</v>
      </c>
      <c r="DM45">
        <f t="shared" si="85"/>
        <v>0</v>
      </c>
      <c r="DN45">
        <f t="shared" si="86"/>
        <v>0</v>
      </c>
      <c r="DO45">
        <f t="shared" si="87"/>
        <v>0</v>
      </c>
      <c r="DQ45">
        <f t="shared" si="88"/>
        <v>0</v>
      </c>
      <c r="DR45">
        <f t="shared" si="89"/>
        <v>0</v>
      </c>
      <c r="DS45">
        <f t="shared" si="90"/>
        <v>0</v>
      </c>
      <c r="DT45">
        <f t="shared" si="91"/>
        <v>0</v>
      </c>
      <c r="DU45">
        <f t="shared" si="92"/>
        <v>0</v>
      </c>
      <c r="DV45">
        <f t="shared" si="93"/>
        <v>0</v>
      </c>
      <c r="DX45">
        <f t="shared" si="94"/>
        <v>0</v>
      </c>
      <c r="DY45">
        <f t="shared" si="95"/>
        <v>0</v>
      </c>
      <c r="DZ45">
        <f t="shared" si="96"/>
        <v>0</v>
      </c>
      <c r="EA45">
        <f t="shared" si="97"/>
        <v>0</v>
      </c>
      <c r="EB45">
        <f t="shared" si="98"/>
        <v>0</v>
      </c>
      <c r="EC45">
        <f t="shared" si="99"/>
        <v>0</v>
      </c>
      <c r="EE45">
        <f t="shared" si="100"/>
        <v>0</v>
      </c>
      <c r="EF45">
        <f t="shared" si="101"/>
        <v>0</v>
      </c>
      <c r="EG45">
        <f t="shared" si="102"/>
        <v>0</v>
      </c>
      <c r="EH45">
        <f t="shared" si="103"/>
        <v>0</v>
      </c>
      <c r="EI45">
        <f t="shared" si="104"/>
        <v>0</v>
      </c>
      <c r="EJ45">
        <f t="shared" si="105"/>
        <v>0</v>
      </c>
      <c r="EL45">
        <f t="shared" si="106"/>
        <v>0</v>
      </c>
      <c r="EM45">
        <f t="shared" si="107"/>
        <v>0</v>
      </c>
      <c r="EN45">
        <f t="shared" si="108"/>
        <v>0</v>
      </c>
      <c r="EO45">
        <f t="shared" si="109"/>
        <v>0</v>
      </c>
      <c r="EP45">
        <f t="shared" si="110"/>
        <v>0</v>
      </c>
      <c r="EQ45">
        <f t="shared" si="111"/>
        <v>0</v>
      </c>
      <c r="ES45">
        <f t="shared" si="112"/>
        <v>0</v>
      </c>
      <c r="ET45">
        <f t="shared" si="113"/>
        <v>0</v>
      </c>
      <c r="EU45">
        <f t="shared" si="114"/>
        <v>0</v>
      </c>
      <c r="EV45">
        <f t="shared" si="115"/>
        <v>0</v>
      </c>
      <c r="EW45">
        <f t="shared" si="116"/>
        <v>0</v>
      </c>
      <c r="EX45">
        <f t="shared" si="117"/>
        <v>0</v>
      </c>
      <c r="EZ45">
        <f t="shared" si="118"/>
        <v>0</v>
      </c>
      <c r="FA45">
        <f t="shared" si="119"/>
        <v>0</v>
      </c>
      <c r="FB45">
        <f t="shared" si="120"/>
        <v>0</v>
      </c>
      <c r="FC45">
        <f t="shared" si="121"/>
        <v>0</v>
      </c>
      <c r="FD45">
        <f t="shared" si="122"/>
        <v>0</v>
      </c>
      <c r="FE45">
        <f t="shared" si="123"/>
        <v>0</v>
      </c>
      <c r="FG45">
        <f t="shared" si="124"/>
        <v>0</v>
      </c>
      <c r="FH45">
        <f t="shared" si="125"/>
        <v>0</v>
      </c>
      <c r="FI45">
        <f t="shared" si="126"/>
        <v>0</v>
      </c>
      <c r="FJ45">
        <f t="shared" si="127"/>
        <v>0</v>
      </c>
      <c r="FK45">
        <f t="shared" si="128"/>
        <v>0</v>
      </c>
      <c r="FL45">
        <f t="shared" si="129"/>
        <v>0</v>
      </c>
      <c r="FN45">
        <f t="shared" si="130"/>
        <v>0</v>
      </c>
      <c r="FO45">
        <f t="shared" si="131"/>
        <v>0</v>
      </c>
      <c r="FP45">
        <f t="shared" si="132"/>
        <v>0</v>
      </c>
      <c r="FQ45">
        <f t="shared" si="133"/>
        <v>0</v>
      </c>
      <c r="FR45">
        <f t="shared" si="134"/>
        <v>0</v>
      </c>
      <c r="FS45">
        <f t="shared" si="135"/>
        <v>0</v>
      </c>
      <c r="FU45">
        <f t="shared" si="136"/>
        <v>0</v>
      </c>
      <c r="FV45">
        <f t="shared" si="137"/>
        <v>0</v>
      </c>
      <c r="FW45">
        <f t="shared" si="138"/>
        <v>0</v>
      </c>
      <c r="FX45">
        <f t="shared" si="139"/>
        <v>0</v>
      </c>
      <c r="FY45">
        <f t="shared" si="140"/>
        <v>0</v>
      </c>
      <c r="FZ45">
        <f t="shared" si="141"/>
        <v>0</v>
      </c>
    </row>
    <row r="46" spans="1:182" x14ac:dyDescent="0.25">
      <c r="P46">
        <f t="shared" si="4"/>
        <v>0</v>
      </c>
      <c r="Q46">
        <f t="shared" si="5"/>
        <v>0</v>
      </c>
      <c r="R46">
        <f t="shared" si="6"/>
        <v>0</v>
      </c>
      <c r="S46">
        <f t="shared" si="7"/>
        <v>0</v>
      </c>
      <c r="T46">
        <f t="shared" si="8"/>
        <v>0</v>
      </c>
      <c r="U46">
        <f t="shared" si="9"/>
        <v>0</v>
      </c>
      <c r="W46">
        <f t="shared" si="10"/>
        <v>0</v>
      </c>
      <c r="X46">
        <f t="shared" si="11"/>
        <v>0</v>
      </c>
      <c r="Y46">
        <f t="shared" si="12"/>
        <v>0</v>
      </c>
      <c r="Z46">
        <f t="shared" si="13"/>
        <v>0</v>
      </c>
      <c r="AA46">
        <f t="shared" si="14"/>
        <v>0</v>
      </c>
      <c r="AB46">
        <f t="shared" si="15"/>
        <v>0</v>
      </c>
      <c r="AD46">
        <f t="shared" si="16"/>
        <v>0</v>
      </c>
      <c r="AE46">
        <f t="shared" si="17"/>
        <v>0</v>
      </c>
      <c r="AF46">
        <f t="shared" si="18"/>
        <v>0</v>
      </c>
      <c r="AG46">
        <f t="shared" si="19"/>
        <v>0</v>
      </c>
      <c r="AH46">
        <f t="shared" si="20"/>
        <v>0</v>
      </c>
      <c r="AI46">
        <f t="shared" si="21"/>
        <v>0</v>
      </c>
      <c r="AK46">
        <f t="shared" si="142"/>
        <v>0</v>
      </c>
      <c r="AL46">
        <f t="shared" si="143"/>
        <v>0</v>
      </c>
      <c r="AM46">
        <f t="shared" si="144"/>
        <v>0</v>
      </c>
      <c r="AN46">
        <f t="shared" si="145"/>
        <v>0</v>
      </c>
      <c r="AO46">
        <f t="shared" si="146"/>
        <v>0</v>
      </c>
      <c r="AP46">
        <f t="shared" si="147"/>
        <v>0</v>
      </c>
      <c r="AR46">
        <f t="shared" si="22"/>
        <v>0</v>
      </c>
      <c r="AS46">
        <f t="shared" si="23"/>
        <v>0</v>
      </c>
      <c r="AT46">
        <f t="shared" si="24"/>
        <v>0</v>
      </c>
      <c r="AU46">
        <f t="shared" si="25"/>
        <v>0</v>
      </c>
      <c r="AV46">
        <f t="shared" si="26"/>
        <v>0</v>
      </c>
      <c r="AW46">
        <f t="shared" si="27"/>
        <v>0</v>
      </c>
      <c r="AY46">
        <f t="shared" si="28"/>
        <v>0</v>
      </c>
      <c r="AZ46">
        <f t="shared" si="29"/>
        <v>0</v>
      </c>
      <c r="BA46">
        <f t="shared" si="30"/>
        <v>0</v>
      </c>
      <c r="BB46">
        <f t="shared" si="31"/>
        <v>0</v>
      </c>
      <c r="BC46">
        <f t="shared" si="32"/>
        <v>0</v>
      </c>
      <c r="BD46">
        <f t="shared" si="33"/>
        <v>0</v>
      </c>
      <c r="BF46">
        <f t="shared" si="34"/>
        <v>0</v>
      </c>
      <c r="BG46">
        <f t="shared" si="35"/>
        <v>0</v>
      </c>
      <c r="BH46">
        <f t="shared" si="36"/>
        <v>0</v>
      </c>
      <c r="BI46">
        <f t="shared" si="37"/>
        <v>0</v>
      </c>
      <c r="BJ46">
        <f t="shared" si="38"/>
        <v>0</v>
      </c>
      <c r="BK46">
        <f t="shared" si="39"/>
        <v>0</v>
      </c>
      <c r="BM46">
        <f t="shared" si="40"/>
        <v>0</v>
      </c>
      <c r="BN46">
        <f t="shared" si="41"/>
        <v>0</v>
      </c>
      <c r="BO46">
        <f t="shared" si="42"/>
        <v>0</v>
      </c>
      <c r="BP46">
        <f t="shared" si="43"/>
        <v>0</v>
      </c>
      <c r="BQ46">
        <f t="shared" si="44"/>
        <v>0</v>
      </c>
      <c r="BR46">
        <f t="shared" si="45"/>
        <v>0</v>
      </c>
      <c r="BT46">
        <f t="shared" si="46"/>
        <v>0</v>
      </c>
      <c r="BU46">
        <f t="shared" si="47"/>
        <v>0</v>
      </c>
      <c r="BV46">
        <f t="shared" si="48"/>
        <v>0</v>
      </c>
      <c r="BW46">
        <f t="shared" si="49"/>
        <v>0</v>
      </c>
      <c r="BX46">
        <f t="shared" si="50"/>
        <v>0</v>
      </c>
      <c r="BY46">
        <f t="shared" si="51"/>
        <v>0</v>
      </c>
      <c r="CA46">
        <f t="shared" si="52"/>
        <v>0</v>
      </c>
      <c r="CB46">
        <f t="shared" si="53"/>
        <v>0</v>
      </c>
      <c r="CC46">
        <f t="shared" si="54"/>
        <v>0</v>
      </c>
      <c r="CD46">
        <f t="shared" si="55"/>
        <v>0</v>
      </c>
      <c r="CE46">
        <f t="shared" si="56"/>
        <v>0</v>
      </c>
      <c r="CF46">
        <f t="shared" si="57"/>
        <v>0</v>
      </c>
      <c r="CH46">
        <f t="shared" si="58"/>
        <v>0</v>
      </c>
      <c r="CI46">
        <f t="shared" si="59"/>
        <v>0</v>
      </c>
      <c r="CJ46">
        <f t="shared" si="60"/>
        <v>0</v>
      </c>
      <c r="CK46">
        <f t="shared" si="61"/>
        <v>0</v>
      </c>
      <c r="CL46">
        <f t="shared" si="62"/>
        <v>0</v>
      </c>
      <c r="CM46">
        <f t="shared" si="63"/>
        <v>0</v>
      </c>
      <c r="CO46">
        <f t="shared" si="64"/>
        <v>0</v>
      </c>
      <c r="CP46">
        <f t="shared" si="65"/>
        <v>0</v>
      </c>
      <c r="CQ46">
        <f t="shared" si="66"/>
        <v>0</v>
      </c>
      <c r="CR46">
        <f t="shared" si="67"/>
        <v>0</v>
      </c>
      <c r="CS46">
        <f t="shared" si="68"/>
        <v>0</v>
      </c>
      <c r="CT46">
        <f t="shared" si="69"/>
        <v>0</v>
      </c>
      <c r="CV46">
        <f t="shared" si="70"/>
        <v>0</v>
      </c>
      <c r="CW46">
        <f t="shared" si="71"/>
        <v>0</v>
      </c>
      <c r="CX46">
        <f t="shared" si="72"/>
        <v>0</v>
      </c>
      <c r="CY46">
        <f t="shared" si="73"/>
        <v>0</v>
      </c>
      <c r="CZ46">
        <f t="shared" si="74"/>
        <v>0</v>
      </c>
      <c r="DA46">
        <f t="shared" si="75"/>
        <v>0</v>
      </c>
      <c r="DC46">
        <f t="shared" si="76"/>
        <v>0</v>
      </c>
      <c r="DD46">
        <f t="shared" si="77"/>
        <v>0</v>
      </c>
      <c r="DE46">
        <f t="shared" si="78"/>
        <v>0</v>
      </c>
      <c r="DF46">
        <f t="shared" si="79"/>
        <v>0</v>
      </c>
      <c r="DG46">
        <f t="shared" si="80"/>
        <v>0</v>
      </c>
      <c r="DH46">
        <f t="shared" si="81"/>
        <v>0</v>
      </c>
      <c r="DJ46">
        <f t="shared" si="82"/>
        <v>0</v>
      </c>
      <c r="DK46">
        <f t="shared" si="83"/>
        <v>0</v>
      </c>
      <c r="DL46">
        <f t="shared" si="84"/>
        <v>0</v>
      </c>
      <c r="DM46">
        <f t="shared" si="85"/>
        <v>0</v>
      </c>
      <c r="DN46">
        <f t="shared" si="86"/>
        <v>0</v>
      </c>
      <c r="DO46">
        <f t="shared" si="87"/>
        <v>0</v>
      </c>
      <c r="DQ46">
        <f t="shared" si="88"/>
        <v>0</v>
      </c>
      <c r="DR46">
        <f t="shared" si="89"/>
        <v>0</v>
      </c>
      <c r="DS46">
        <f t="shared" si="90"/>
        <v>0</v>
      </c>
      <c r="DT46">
        <f t="shared" si="91"/>
        <v>0</v>
      </c>
      <c r="DU46">
        <f t="shared" si="92"/>
        <v>0</v>
      </c>
      <c r="DV46">
        <f t="shared" si="93"/>
        <v>0</v>
      </c>
      <c r="DX46">
        <f t="shared" si="94"/>
        <v>0</v>
      </c>
      <c r="DY46">
        <f t="shared" si="95"/>
        <v>0</v>
      </c>
      <c r="DZ46">
        <f t="shared" si="96"/>
        <v>0</v>
      </c>
      <c r="EA46">
        <f t="shared" si="97"/>
        <v>0</v>
      </c>
      <c r="EB46">
        <f t="shared" si="98"/>
        <v>0</v>
      </c>
      <c r="EC46">
        <f t="shared" si="99"/>
        <v>0</v>
      </c>
      <c r="EE46">
        <f t="shared" si="100"/>
        <v>0</v>
      </c>
      <c r="EF46">
        <f t="shared" si="101"/>
        <v>0</v>
      </c>
      <c r="EG46">
        <f t="shared" si="102"/>
        <v>0</v>
      </c>
      <c r="EH46">
        <f t="shared" si="103"/>
        <v>0</v>
      </c>
      <c r="EI46">
        <f t="shared" si="104"/>
        <v>0</v>
      </c>
      <c r="EJ46">
        <f t="shared" si="105"/>
        <v>0</v>
      </c>
      <c r="EL46">
        <f t="shared" si="106"/>
        <v>0</v>
      </c>
      <c r="EM46">
        <f t="shared" si="107"/>
        <v>0</v>
      </c>
      <c r="EN46">
        <f t="shared" si="108"/>
        <v>0</v>
      </c>
      <c r="EO46">
        <f t="shared" si="109"/>
        <v>0</v>
      </c>
      <c r="EP46">
        <f t="shared" si="110"/>
        <v>0</v>
      </c>
      <c r="EQ46">
        <f t="shared" si="111"/>
        <v>0</v>
      </c>
      <c r="ES46">
        <f t="shared" si="112"/>
        <v>0</v>
      </c>
      <c r="ET46">
        <f t="shared" si="113"/>
        <v>0</v>
      </c>
      <c r="EU46">
        <f t="shared" si="114"/>
        <v>0</v>
      </c>
      <c r="EV46">
        <f t="shared" si="115"/>
        <v>0</v>
      </c>
      <c r="EW46">
        <f t="shared" si="116"/>
        <v>0</v>
      </c>
      <c r="EX46">
        <f t="shared" si="117"/>
        <v>0</v>
      </c>
      <c r="EZ46">
        <f t="shared" si="118"/>
        <v>0</v>
      </c>
      <c r="FA46">
        <f t="shared" si="119"/>
        <v>0</v>
      </c>
      <c r="FB46">
        <f t="shared" si="120"/>
        <v>0</v>
      </c>
      <c r="FC46">
        <f t="shared" si="121"/>
        <v>0</v>
      </c>
      <c r="FD46">
        <f t="shared" si="122"/>
        <v>0</v>
      </c>
      <c r="FE46">
        <f t="shared" si="123"/>
        <v>0</v>
      </c>
      <c r="FG46">
        <f t="shared" si="124"/>
        <v>0</v>
      </c>
      <c r="FH46">
        <f t="shared" si="125"/>
        <v>0</v>
      </c>
      <c r="FI46">
        <f t="shared" si="126"/>
        <v>0</v>
      </c>
      <c r="FJ46">
        <f t="shared" si="127"/>
        <v>0</v>
      </c>
      <c r="FK46">
        <f t="shared" si="128"/>
        <v>0</v>
      </c>
      <c r="FL46">
        <f t="shared" si="129"/>
        <v>0</v>
      </c>
      <c r="FN46">
        <f t="shared" si="130"/>
        <v>0</v>
      </c>
      <c r="FO46">
        <f t="shared" si="131"/>
        <v>0</v>
      </c>
      <c r="FP46">
        <f t="shared" si="132"/>
        <v>0</v>
      </c>
      <c r="FQ46">
        <f t="shared" si="133"/>
        <v>0</v>
      </c>
      <c r="FR46">
        <f t="shared" si="134"/>
        <v>0</v>
      </c>
      <c r="FS46">
        <f t="shared" si="135"/>
        <v>0</v>
      </c>
      <c r="FU46">
        <f t="shared" si="136"/>
        <v>0</v>
      </c>
      <c r="FV46">
        <f t="shared" si="137"/>
        <v>0</v>
      </c>
      <c r="FW46">
        <f t="shared" si="138"/>
        <v>0</v>
      </c>
      <c r="FX46">
        <f t="shared" si="139"/>
        <v>0</v>
      </c>
      <c r="FY46">
        <f t="shared" si="140"/>
        <v>0</v>
      </c>
      <c r="FZ46">
        <f t="shared" si="141"/>
        <v>0</v>
      </c>
    </row>
    <row r="47" spans="1:182" x14ac:dyDescent="0.25">
      <c r="P47">
        <f t="shared" si="4"/>
        <v>0</v>
      </c>
      <c r="Q47">
        <f t="shared" si="5"/>
        <v>0</v>
      </c>
      <c r="R47">
        <f t="shared" si="6"/>
        <v>0</v>
      </c>
      <c r="S47">
        <f t="shared" si="7"/>
        <v>0</v>
      </c>
      <c r="T47">
        <f t="shared" si="8"/>
        <v>0</v>
      </c>
      <c r="U47">
        <f t="shared" si="9"/>
        <v>0</v>
      </c>
      <c r="W47">
        <f t="shared" si="10"/>
        <v>0</v>
      </c>
      <c r="X47">
        <f t="shared" si="11"/>
        <v>0</v>
      </c>
      <c r="Y47">
        <f t="shared" si="12"/>
        <v>0</v>
      </c>
      <c r="Z47">
        <f t="shared" si="13"/>
        <v>0</v>
      </c>
      <c r="AA47">
        <f t="shared" si="14"/>
        <v>0</v>
      </c>
      <c r="AB47">
        <f t="shared" si="15"/>
        <v>0</v>
      </c>
      <c r="AD47">
        <f t="shared" si="16"/>
        <v>0</v>
      </c>
      <c r="AE47">
        <f t="shared" si="17"/>
        <v>0</v>
      </c>
      <c r="AF47">
        <f t="shared" si="18"/>
        <v>0</v>
      </c>
      <c r="AG47">
        <f t="shared" si="19"/>
        <v>0</v>
      </c>
      <c r="AH47">
        <f t="shared" si="20"/>
        <v>0</v>
      </c>
      <c r="AI47">
        <f t="shared" si="21"/>
        <v>0</v>
      </c>
      <c r="AK47">
        <f t="shared" si="142"/>
        <v>0</v>
      </c>
      <c r="AL47">
        <f t="shared" si="143"/>
        <v>0</v>
      </c>
      <c r="AM47">
        <f t="shared" si="144"/>
        <v>0</v>
      </c>
      <c r="AN47">
        <f t="shared" si="145"/>
        <v>0</v>
      </c>
      <c r="AO47">
        <f t="shared" si="146"/>
        <v>0</v>
      </c>
      <c r="AP47">
        <f t="shared" si="147"/>
        <v>0</v>
      </c>
      <c r="AR47">
        <f t="shared" si="22"/>
        <v>0</v>
      </c>
      <c r="AS47">
        <f t="shared" si="23"/>
        <v>0</v>
      </c>
      <c r="AT47">
        <f t="shared" si="24"/>
        <v>0</v>
      </c>
      <c r="AU47">
        <f t="shared" si="25"/>
        <v>0</v>
      </c>
      <c r="AV47">
        <f t="shared" si="26"/>
        <v>0</v>
      </c>
      <c r="AW47">
        <f t="shared" si="27"/>
        <v>0</v>
      </c>
      <c r="AY47">
        <f t="shared" si="28"/>
        <v>0</v>
      </c>
      <c r="AZ47">
        <f t="shared" si="29"/>
        <v>0</v>
      </c>
      <c r="BA47">
        <f t="shared" si="30"/>
        <v>0</v>
      </c>
      <c r="BB47">
        <f t="shared" si="31"/>
        <v>0</v>
      </c>
      <c r="BC47">
        <f t="shared" si="32"/>
        <v>0</v>
      </c>
      <c r="BD47">
        <f t="shared" si="33"/>
        <v>0</v>
      </c>
      <c r="BF47">
        <f t="shared" si="34"/>
        <v>0</v>
      </c>
      <c r="BG47">
        <f t="shared" si="35"/>
        <v>0</v>
      </c>
      <c r="BH47">
        <f t="shared" si="36"/>
        <v>0</v>
      </c>
      <c r="BI47">
        <f t="shared" si="37"/>
        <v>0</v>
      </c>
      <c r="BJ47">
        <f t="shared" si="38"/>
        <v>0</v>
      </c>
      <c r="BK47">
        <f t="shared" si="39"/>
        <v>0</v>
      </c>
      <c r="BM47">
        <f t="shared" si="40"/>
        <v>0</v>
      </c>
      <c r="BN47">
        <f t="shared" si="41"/>
        <v>0</v>
      </c>
      <c r="BO47">
        <f t="shared" si="42"/>
        <v>0</v>
      </c>
      <c r="BP47">
        <f t="shared" si="43"/>
        <v>0</v>
      </c>
      <c r="BQ47">
        <f t="shared" si="44"/>
        <v>0</v>
      </c>
      <c r="BR47">
        <f t="shared" si="45"/>
        <v>0</v>
      </c>
      <c r="BT47">
        <f t="shared" si="46"/>
        <v>0</v>
      </c>
      <c r="BU47">
        <f t="shared" si="47"/>
        <v>0</v>
      </c>
      <c r="BV47">
        <f t="shared" si="48"/>
        <v>0</v>
      </c>
      <c r="BW47">
        <f t="shared" si="49"/>
        <v>0</v>
      </c>
      <c r="BX47">
        <f t="shared" si="50"/>
        <v>0</v>
      </c>
      <c r="BY47">
        <f t="shared" si="51"/>
        <v>0</v>
      </c>
      <c r="CA47">
        <f t="shared" si="52"/>
        <v>0</v>
      </c>
      <c r="CB47">
        <f t="shared" si="53"/>
        <v>0</v>
      </c>
      <c r="CC47">
        <f t="shared" si="54"/>
        <v>0</v>
      </c>
      <c r="CD47">
        <f t="shared" si="55"/>
        <v>0</v>
      </c>
      <c r="CE47">
        <f t="shared" si="56"/>
        <v>0</v>
      </c>
      <c r="CF47">
        <f t="shared" si="57"/>
        <v>0</v>
      </c>
      <c r="CH47">
        <f t="shared" si="58"/>
        <v>0</v>
      </c>
      <c r="CI47">
        <f t="shared" si="59"/>
        <v>0</v>
      </c>
      <c r="CJ47">
        <f t="shared" si="60"/>
        <v>0</v>
      </c>
      <c r="CK47">
        <f t="shared" si="61"/>
        <v>0</v>
      </c>
      <c r="CL47">
        <f t="shared" si="62"/>
        <v>0</v>
      </c>
      <c r="CM47">
        <f t="shared" si="63"/>
        <v>0</v>
      </c>
      <c r="CO47">
        <f t="shared" si="64"/>
        <v>0</v>
      </c>
      <c r="CP47">
        <f t="shared" si="65"/>
        <v>0</v>
      </c>
      <c r="CQ47">
        <f t="shared" si="66"/>
        <v>0</v>
      </c>
      <c r="CR47">
        <f t="shared" si="67"/>
        <v>0</v>
      </c>
      <c r="CS47">
        <f t="shared" si="68"/>
        <v>0</v>
      </c>
      <c r="CT47">
        <f t="shared" si="69"/>
        <v>0</v>
      </c>
      <c r="CV47">
        <f t="shared" si="70"/>
        <v>0</v>
      </c>
      <c r="CW47">
        <f t="shared" si="71"/>
        <v>0</v>
      </c>
      <c r="CX47">
        <f t="shared" si="72"/>
        <v>0</v>
      </c>
      <c r="CY47">
        <f t="shared" si="73"/>
        <v>0</v>
      </c>
      <c r="CZ47">
        <f t="shared" si="74"/>
        <v>0</v>
      </c>
      <c r="DA47">
        <f t="shared" si="75"/>
        <v>0</v>
      </c>
      <c r="DC47">
        <f t="shared" si="76"/>
        <v>0</v>
      </c>
      <c r="DD47">
        <f t="shared" si="77"/>
        <v>0</v>
      </c>
      <c r="DE47">
        <f t="shared" si="78"/>
        <v>0</v>
      </c>
      <c r="DF47">
        <f t="shared" si="79"/>
        <v>0</v>
      </c>
      <c r="DG47">
        <f t="shared" si="80"/>
        <v>0</v>
      </c>
      <c r="DH47">
        <f t="shared" si="81"/>
        <v>0</v>
      </c>
      <c r="DJ47">
        <f t="shared" si="82"/>
        <v>0</v>
      </c>
      <c r="DK47">
        <f t="shared" si="83"/>
        <v>0</v>
      </c>
      <c r="DL47">
        <f t="shared" si="84"/>
        <v>0</v>
      </c>
      <c r="DM47">
        <f t="shared" si="85"/>
        <v>0</v>
      </c>
      <c r="DN47">
        <f t="shared" si="86"/>
        <v>0</v>
      </c>
      <c r="DO47">
        <f t="shared" si="87"/>
        <v>0</v>
      </c>
      <c r="DQ47">
        <f t="shared" si="88"/>
        <v>0</v>
      </c>
      <c r="DR47">
        <f t="shared" si="89"/>
        <v>0</v>
      </c>
      <c r="DS47">
        <f t="shared" si="90"/>
        <v>0</v>
      </c>
      <c r="DT47">
        <f t="shared" si="91"/>
        <v>0</v>
      </c>
      <c r="DU47">
        <f t="shared" si="92"/>
        <v>0</v>
      </c>
      <c r="DV47">
        <f t="shared" si="93"/>
        <v>0</v>
      </c>
      <c r="DX47">
        <f t="shared" si="94"/>
        <v>0</v>
      </c>
      <c r="DY47">
        <f t="shared" si="95"/>
        <v>0</v>
      </c>
      <c r="DZ47">
        <f t="shared" si="96"/>
        <v>0</v>
      </c>
      <c r="EA47">
        <f t="shared" si="97"/>
        <v>0</v>
      </c>
      <c r="EB47">
        <f t="shared" si="98"/>
        <v>0</v>
      </c>
      <c r="EC47">
        <f t="shared" si="99"/>
        <v>0</v>
      </c>
      <c r="EE47">
        <f t="shared" si="100"/>
        <v>0</v>
      </c>
      <c r="EF47">
        <f t="shared" si="101"/>
        <v>0</v>
      </c>
      <c r="EG47">
        <f t="shared" si="102"/>
        <v>0</v>
      </c>
      <c r="EH47">
        <f t="shared" si="103"/>
        <v>0</v>
      </c>
      <c r="EI47">
        <f t="shared" si="104"/>
        <v>0</v>
      </c>
      <c r="EJ47">
        <f t="shared" si="105"/>
        <v>0</v>
      </c>
      <c r="EL47">
        <f t="shared" si="106"/>
        <v>0</v>
      </c>
      <c r="EM47">
        <f t="shared" si="107"/>
        <v>0</v>
      </c>
      <c r="EN47">
        <f t="shared" si="108"/>
        <v>0</v>
      </c>
      <c r="EO47">
        <f t="shared" si="109"/>
        <v>0</v>
      </c>
      <c r="EP47">
        <f t="shared" si="110"/>
        <v>0</v>
      </c>
      <c r="EQ47">
        <f t="shared" si="111"/>
        <v>0</v>
      </c>
      <c r="ES47">
        <f t="shared" si="112"/>
        <v>0</v>
      </c>
      <c r="ET47">
        <f t="shared" si="113"/>
        <v>0</v>
      </c>
      <c r="EU47">
        <f t="shared" si="114"/>
        <v>0</v>
      </c>
      <c r="EV47">
        <f t="shared" si="115"/>
        <v>0</v>
      </c>
      <c r="EW47">
        <f t="shared" si="116"/>
        <v>0</v>
      </c>
      <c r="EX47">
        <f t="shared" si="117"/>
        <v>0</v>
      </c>
      <c r="EZ47">
        <f t="shared" si="118"/>
        <v>0</v>
      </c>
      <c r="FA47">
        <f t="shared" si="119"/>
        <v>0</v>
      </c>
      <c r="FB47">
        <f t="shared" si="120"/>
        <v>0</v>
      </c>
      <c r="FC47">
        <f t="shared" si="121"/>
        <v>0</v>
      </c>
      <c r="FD47">
        <f t="shared" si="122"/>
        <v>0</v>
      </c>
      <c r="FE47">
        <f t="shared" si="123"/>
        <v>0</v>
      </c>
      <c r="FG47">
        <f t="shared" si="124"/>
        <v>0</v>
      </c>
      <c r="FH47">
        <f t="shared" si="125"/>
        <v>0</v>
      </c>
      <c r="FI47">
        <f t="shared" si="126"/>
        <v>0</v>
      </c>
      <c r="FJ47">
        <f t="shared" si="127"/>
        <v>0</v>
      </c>
      <c r="FK47">
        <f t="shared" si="128"/>
        <v>0</v>
      </c>
      <c r="FL47">
        <f t="shared" si="129"/>
        <v>0</v>
      </c>
      <c r="FN47">
        <f t="shared" si="130"/>
        <v>0</v>
      </c>
      <c r="FO47">
        <f t="shared" si="131"/>
        <v>0</v>
      </c>
      <c r="FP47">
        <f t="shared" si="132"/>
        <v>0</v>
      </c>
      <c r="FQ47">
        <f t="shared" si="133"/>
        <v>0</v>
      </c>
      <c r="FR47">
        <f t="shared" si="134"/>
        <v>0</v>
      </c>
      <c r="FS47">
        <f t="shared" si="135"/>
        <v>0</v>
      </c>
      <c r="FU47">
        <f t="shared" si="136"/>
        <v>0</v>
      </c>
      <c r="FV47">
        <f t="shared" si="137"/>
        <v>0</v>
      </c>
      <c r="FW47">
        <f t="shared" si="138"/>
        <v>0</v>
      </c>
      <c r="FX47">
        <f t="shared" si="139"/>
        <v>0</v>
      </c>
      <c r="FY47">
        <f t="shared" si="140"/>
        <v>0</v>
      </c>
      <c r="FZ47">
        <f t="shared" si="141"/>
        <v>0</v>
      </c>
    </row>
    <row r="48" spans="1:182" x14ac:dyDescent="0.25">
      <c r="P48">
        <f t="shared" si="4"/>
        <v>0</v>
      </c>
      <c r="Q48">
        <f t="shared" si="5"/>
        <v>0</v>
      </c>
      <c r="R48">
        <f t="shared" si="6"/>
        <v>0</v>
      </c>
      <c r="S48">
        <f t="shared" si="7"/>
        <v>0</v>
      </c>
      <c r="T48">
        <f t="shared" si="8"/>
        <v>0</v>
      </c>
      <c r="U48">
        <f t="shared" si="9"/>
        <v>0</v>
      </c>
      <c r="W48">
        <f t="shared" si="10"/>
        <v>0</v>
      </c>
      <c r="X48">
        <f t="shared" si="11"/>
        <v>0</v>
      </c>
      <c r="Y48">
        <f t="shared" si="12"/>
        <v>0</v>
      </c>
      <c r="Z48">
        <f t="shared" si="13"/>
        <v>0</v>
      </c>
      <c r="AA48">
        <f t="shared" si="14"/>
        <v>0</v>
      </c>
      <c r="AB48">
        <f t="shared" si="15"/>
        <v>0</v>
      </c>
      <c r="AD48">
        <f t="shared" si="16"/>
        <v>0</v>
      </c>
      <c r="AE48">
        <f t="shared" si="17"/>
        <v>0</v>
      </c>
      <c r="AF48">
        <f t="shared" si="18"/>
        <v>0</v>
      </c>
      <c r="AG48">
        <f t="shared" si="19"/>
        <v>0</v>
      </c>
      <c r="AH48">
        <f t="shared" si="20"/>
        <v>0</v>
      </c>
      <c r="AI48">
        <f t="shared" si="21"/>
        <v>0</v>
      </c>
      <c r="AK48">
        <f t="shared" si="142"/>
        <v>0</v>
      </c>
      <c r="AL48">
        <f t="shared" si="143"/>
        <v>0</v>
      </c>
      <c r="AM48">
        <f t="shared" si="144"/>
        <v>0</v>
      </c>
      <c r="AN48">
        <f t="shared" si="145"/>
        <v>0</v>
      </c>
      <c r="AO48">
        <f t="shared" si="146"/>
        <v>0</v>
      </c>
      <c r="AP48">
        <f t="shared" si="147"/>
        <v>0</v>
      </c>
      <c r="AR48">
        <f t="shared" si="22"/>
        <v>0</v>
      </c>
      <c r="AS48">
        <f t="shared" si="23"/>
        <v>0</v>
      </c>
      <c r="AT48">
        <f t="shared" si="24"/>
        <v>0</v>
      </c>
      <c r="AU48">
        <f t="shared" si="25"/>
        <v>0</v>
      </c>
      <c r="AV48">
        <f t="shared" si="26"/>
        <v>0</v>
      </c>
      <c r="AW48">
        <f t="shared" si="27"/>
        <v>0</v>
      </c>
      <c r="AY48">
        <f t="shared" si="28"/>
        <v>0</v>
      </c>
      <c r="AZ48">
        <f t="shared" si="29"/>
        <v>0</v>
      </c>
      <c r="BA48">
        <f t="shared" si="30"/>
        <v>0</v>
      </c>
      <c r="BB48">
        <f t="shared" si="31"/>
        <v>0</v>
      </c>
      <c r="BC48">
        <f t="shared" si="32"/>
        <v>0</v>
      </c>
      <c r="BD48">
        <f t="shared" si="33"/>
        <v>0</v>
      </c>
      <c r="BF48">
        <f t="shared" si="34"/>
        <v>0</v>
      </c>
      <c r="BG48">
        <f t="shared" si="35"/>
        <v>0</v>
      </c>
      <c r="BH48">
        <f t="shared" si="36"/>
        <v>0</v>
      </c>
      <c r="BI48">
        <f t="shared" si="37"/>
        <v>0</v>
      </c>
      <c r="BJ48">
        <f t="shared" si="38"/>
        <v>0</v>
      </c>
      <c r="BK48">
        <f t="shared" si="39"/>
        <v>0</v>
      </c>
      <c r="BM48">
        <f t="shared" si="40"/>
        <v>0</v>
      </c>
      <c r="BN48">
        <f t="shared" si="41"/>
        <v>0</v>
      </c>
      <c r="BO48">
        <f t="shared" si="42"/>
        <v>0</v>
      </c>
      <c r="BP48">
        <f t="shared" si="43"/>
        <v>0</v>
      </c>
      <c r="BQ48">
        <f t="shared" si="44"/>
        <v>0</v>
      </c>
      <c r="BR48">
        <f t="shared" si="45"/>
        <v>0</v>
      </c>
      <c r="BT48">
        <f t="shared" si="46"/>
        <v>0</v>
      </c>
      <c r="BU48">
        <f t="shared" si="47"/>
        <v>0</v>
      </c>
      <c r="BV48">
        <f t="shared" si="48"/>
        <v>0</v>
      </c>
      <c r="BW48">
        <f t="shared" si="49"/>
        <v>0</v>
      </c>
      <c r="BX48">
        <f t="shared" si="50"/>
        <v>0</v>
      </c>
      <c r="BY48">
        <f t="shared" si="51"/>
        <v>0</v>
      </c>
      <c r="CA48">
        <f t="shared" si="52"/>
        <v>0</v>
      </c>
      <c r="CB48">
        <f t="shared" si="53"/>
        <v>0</v>
      </c>
      <c r="CC48">
        <f t="shared" si="54"/>
        <v>0</v>
      </c>
      <c r="CD48">
        <f t="shared" si="55"/>
        <v>0</v>
      </c>
      <c r="CE48">
        <f t="shared" si="56"/>
        <v>0</v>
      </c>
      <c r="CF48">
        <f t="shared" si="57"/>
        <v>0</v>
      </c>
      <c r="CH48">
        <f t="shared" si="58"/>
        <v>0</v>
      </c>
      <c r="CI48">
        <f t="shared" si="59"/>
        <v>0</v>
      </c>
      <c r="CJ48">
        <f t="shared" si="60"/>
        <v>0</v>
      </c>
      <c r="CK48">
        <f t="shared" si="61"/>
        <v>0</v>
      </c>
      <c r="CL48">
        <f t="shared" si="62"/>
        <v>0</v>
      </c>
      <c r="CM48">
        <f t="shared" si="63"/>
        <v>0</v>
      </c>
      <c r="CO48">
        <f t="shared" si="64"/>
        <v>0</v>
      </c>
      <c r="CP48">
        <f t="shared" si="65"/>
        <v>0</v>
      </c>
      <c r="CQ48">
        <f t="shared" si="66"/>
        <v>0</v>
      </c>
      <c r="CR48">
        <f t="shared" si="67"/>
        <v>0</v>
      </c>
      <c r="CS48">
        <f t="shared" si="68"/>
        <v>0</v>
      </c>
      <c r="CT48">
        <f t="shared" si="69"/>
        <v>0</v>
      </c>
      <c r="CV48">
        <f t="shared" si="70"/>
        <v>0</v>
      </c>
      <c r="CW48">
        <f t="shared" si="71"/>
        <v>0</v>
      </c>
      <c r="CX48">
        <f t="shared" si="72"/>
        <v>0</v>
      </c>
      <c r="CY48">
        <f t="shared" si="73"/>
        <v>0</v>
      </c>
      <c r="CZ48">
        <f t="shared" si="74"/>
        <v>0</v>
      </c>
      <c r="DA48">
        <f t="shared" si="75"/>
        <v>0</v>
      </c>
      <c r="DC48">
        <f t="shared" si="76"/>
        <v>0</v>
      </c>
      <c r="DD48">
        <f t="shared" si="77"/>
        <v>0</v>
      </c>
      <c r="DE48">
        <f t="shared" si="78"/>
        <v>0</v>
      </c>
      <c r="DF48">
        <f t="shared" si="79"/>
        <v>0</v>
      </c>
      <c r="DG48">
        <f t="shared" si="80"/>
        <v>0</v>
      </c>
      <c r="DH48">
        <f t="shared" si="81"/>
        <v>0</v>
      </c>
      <c r="DJ48">
        <f t="shared" si="82"/>
        <v>0</v>
      </c>
      <c r="DK48">
        <f t="shared" si="83"/>
        <v>0</v>
      </c>
      <c r="DL48">
        <f t="shared" si="84"/>
        <v>0</v>
      </c>
      <c r="DM48">
        <f t="shared" si="85"/>
        <v>0</v>
      </c>
      <c r="DN48">
        <f t="shared" si="86"/>
        <v>0</v>
      </c>
      <c r="DO48">
        <f t="shared" si="87"/>
        <v>0</v>
      </c>
      <c r="DQ48">
        <f t="shared" si="88"/>
        <v>0</v>
      </c>
      <c r="DR48">
        <f t="shared" si="89"/>
        <v>0</v>
      </c>
      <c r="DS48">
        <f t="shared" si="90"/>
        <v>0</v>
      </c>
      <c r="DT48">
        <f t="shared" si="91"/>
        <v>0</v>
      </c>
      <c r="DU48">
        <f t="shared" si="92"/>
        <v>0</v>
      </c>
      <c r="DV48">
        <f t="shared" si="93"/>
        <v>0</v>
      </c>
      <c r="DX48">
        <f t="shared" si="94"/>
        <v>0</v>
      </c>
      <c r="DY48">
        <f t="shared" si="95"/>
        <v>0</v>
      </c>
      <c r="DZ48">
        <f t="shared" si="96"/>
        <v>0</v>
      </c>
      <c r="EA48">
        <f t="shared" si="97"/>
        <v>0</v>
      </c>
      <c r="EB48">
        <f t="shared" si="98"/>
        <v>0</v>
      </c>
      <c r="EC48">
        <f t="shared" si="99"/>
        <v>0</v>
      </c>
      <c r="EE48">
        <f t="shared" si="100"/>
        <v>0</v>
      </c>
      <c r="EF48">
        <f t="shared" si="101"/>
        <v>0</v>
      </c>
      <c r="EG48">
        <f t="shared" si="102"/>
        <v>0</v>
      </c>
      <c r="EH48">
        <f t="shared" si="103"/>
        <v>0</v>
      </c>
      <c r="EI48">
        <f t="shared" si="104"/>
        <v>0</v>
      </c>
      <c r="EJ48">
        <f t="shared" si="105"/>
        <v>0</v>
      </c>
      <c r="EL48">
        <f t="shared" si="106"/>
        <v>0</v>
      </c>
      <c r="EM48">
        <f t="shared" si="107"/>
        <v>0</v>
      </c>
      <c r="EN48">
        <f t="shared" si="108"/>
        <v>0</v>
      </c>
      <c r="EO48">
        <f t="shared" si="109"/>
        <v>0</v>
      </c>
      <c r="EP48">
        <f t="shared" si="110"/>
        <v>0</v>
      </c>
      <c r="EQ48">
        <f t="shared" si="111"/>
        <v>0</v>
      </c>
      <c r="ES48">
        <f t="shared" si="112"/>
        <v>0</v>
      </c>
      <c r="ET48">
        <f t="shared" si="113"/>
        <v>0</v>
      </c>
      <c r="EU48">
        <f t="shared" si="114"/>
        <v>0</v>
      </c>
      <c r="EV48">
        <f t="shared" si="115"/>
        <v>0</v>
      </c>
      <c r="EW48">
        <f t="shared" si="116"/>
        <v>0</v>
      </c>
      <c r="EX48">
        <f t="shared" si="117"/>
        <v>0</v>
      </c>
      <c r="EZ48">
        <f t="shared" si="118"/>
        <v>0</v>
      </c>
      <c r="FA48">
        <f t="shared" si="119"/>
        <v>0</v>
      </c>
      <c r="FB48">
        <f t="shared" si="120"/>
        <v>0</v>
      </c>
      <c r="FC48">
        <f t="shared" si="121"/>
        <v>0</v>
      </c>
      <c r="FD48">
        <f t="shared" si="122"/>
        <v>0</v>
      </c>
      <c r="FE48">
        <f t="shared" si="123"/>
        <v>0</v>
      </c>
      <c r="FG48">
        <f t="shared" si="124"/>
        <v>0</v>
      </c>
      <c r="FH48">
        <f t="shared" si="125"/>
        <v>0</v>
      </c>
      <c r="FI48">
        <f t="shared" si="126"/>
        <v>0</v>
      </c>
      <c r="FJ48">
        <f t="shared" si="127"/>
        <v>0</v>
      </c>
      <c r="FK48">
        <f t="shared" si="128"/>
        <v>0</v>
      </c>
      <c r="FL48">
        <f t="shared" si="129"/>
        <v>0</v>
      </c>
      <c r="FN48">
        <f t="shared" si="130"/>
        <v>0</v>
      </c>
      <c r="FO48">
        <f t="shared" si="131"/>
        <v>0</v>
      </c>
      <c r="FP48">
        <f t="shared" si="132"/>
        <v>0</v>
      </c>
      <c r="FQ48">
        <f t="shared" si="133"/>
        <v>0</v>
      </c>
      <c r="FR48">
        <f t="shared" si="134"/>
        <v>0</v>
      </c>
      <c r="FS48">
        <f t="shared" si="135"/>
        <v>0</v>
      </c>
      <c r="FU48">
        <f t="shared" si="136"/>
        <v>0</v>
      </c>
      <c r="FV48">
        <f t="shared" si="137"/>
        <v>0</v>
      </c>
      <c r="FW48">
        <f t="shared" si="138"/>
        <v>0</v>
      </c>
      <c r="FX48">
        <f t="shared" si="139"/>
        <v>0</v>
      </c>
      <c r="FY48">
        <f t="shared" si="140"/>
        <v>0</v>
      </c>
      <c r="FZ48">
        <f t="shared" si="141"/>
        <v>0</v>
      </c>
    </row>
    <row r="50" spans="1:14" ht="13" x14ac:dyDescent="0.3">
      <c r="A50" s="104" t="s">
        <v>120</v>
      </c>
      <c r="B50" s="104"/>
      <c r="M50" s="8" t="s">
        <v>8</v>
      </c>
      <c r="N50" s="83">
        <f>SUM(B52:M57)</f>
        <v>709520.97000000009</v>
      </c>
    </row>
    <row r="51" spans="1:14" x14ac:dyDescent="0.25">
      <c r="A51" s="82" t="s">
        <v>74</v>
      </c>
      <c r="B51" s="105" t="s">
        <v>59</v>
      </c>
      <c r="C51" s="105" t="s">
        <v>61</v>
      </c>
      <c r="D51" s="105" t="s">
        <v>62</v>
      </c>
      <c r="E51" s="105" t="s">
        <v>63</v>
      </c>
      <c r="F51" s="105" t="s">
        <v>64</v>
      </c>
      <c r="G51" s="105" t="s">
        <v>65</v>
      </c>
      <c r="H51" s="105" t="s">
        <v>66</v>
      </c>
      <c r="I51" s="105" t="s">
        <v>67</v>
      </c>
      <c r="J51" s="105" t="s">
        <v>68</v>
      </c>
      <c r="K51" s="105" t="s">
        <v>69</v>
      </c>
      <c r="L51" s="105" t="s">
        <v>70</v>
      </c>
      <c r="M51" s="105" t="s">
        <v>71</v>
      </c>
    </row>
    <row r="52" spans="1:14" x14ac:dyDescent="0.25">
      <c r="A52" t="s">
        <v>75</v>
      </c>
      <c r="B52" s="122">
        <v>5326.78</v>
      </c>
      <c r="C52" s="122">
        <v>5133.79</v>
      </c>
      <c r="D52" s="122">
        <v>4325.76</v>
      </c>
      <c r="E52" s="122">
        <v>3738.8</v>
      </c>
      <c r="F52" s="122">
        <v>4369.1499999999996</v>
      </c>
      <c r="G52" s="122">
        <v>3524.75</v>
      </c>
      <c r="H52" s="122">
        <v>3359.51</v>
      </c>
      <c r="I52" s="122">
        <v>2452.59</v>
      </c>
      <c r="J52" s="122">
        <v>1952.72</v>
      </c>
      <c r="K52" s="122">
        <v>1988.77</v>
      </c>
      <c r="L52" s="122">
        <v>2519.58</v>
      </c>
      <c r="M52" s="122">
        <v>3493.81</v>
      </c>
    </row>
    <row r="53" spans="1:14" x14ac:dyDescent="0.25">
      <c r="A53" t="s">
        <v>76</v>
      </c>
      <c r="B53" s="122">
        <v>27832.55</v>
      </c>
      <c r="C53" s="122">
        <v>27008.26</v>
      </c>
      <c r="D53" s="122">
        <v>21111.86</v>
      </c>
      <c r="E53" s="122">
        <v>23989.24</v>
      </c>
      <c r="F53" s="122">
        <v>24001.040000000001</v>
      </c>
      <c r="G53" s="122">
        <v>21977.95</v>
      </c>
      <c r="H53" s="122">
        <v>23102.42</v>
      </c>
      <c r="I53" s="122">
        <v>24743.360000000001</v>
      </c>
      <c r="J53" s="122">
        <v>26029.25</v>
      </c>
      <c r="K53" s="122">
        <v>22766.19</v>
      </c>
      <c r="L53" s="122">
        <v>26436.29</v>
      </c>
      <c r="M53" s="122">
        <v>28258.95</v>
      </c>
    </row>
    <row r="54" spans="1:14" x14ac:dyDescent="0.25">
      <c r="A54" t="s">
        <v>77</v>
      </c>
      <c r="B54" s="122">
        <v>24078.560000000001</v>
      </c>
      <c r="C54" s="122">
        <v>25537.75</v>
      </c>
      <c r="D54" s="122">
        <v>23239.59</v>
      </c>
      <c r="E54" s="122">
        <v>22183.7</v>
      </c>
      <c r="F54" s="122">
        <v>20623.79</v>
      </c>
      <c r="G54" s="122">
        <v>24962.19</v>
      </c>
      <c r="H54" s="122">
        <v>22362.34</v>
      </c>
      <c r="I54" s="122">
        <v>24014.76</v>
      </c>
      <c r="J54" s="122">
        <v>25839.439999999999</v>
      </c>
      <c r="K54" s="122">
        <v>22734.61</v>
      </c>
      <c r="L54" s="122">
        <v>24961.87</v>
      </c>
      <c r="M54" s="122">
        <v>26243.02</v>
      </c>
    </row>
    <row r="55" spans="1:14" x14ac:dyDescent="0.25">
      <c r="A55" t="s">
        <v>78</v>
      </c>
      <c r="B55" s="122">
        <v>5982.97</v>
      </c>
      <c r="C55" s="122">
        <v>7464.4</v>
      </c>
      <c r="D55" s="122">
        <v>6108.33</v>
      </c>
      <c r="E55" s="122">
        <v>5794.76</v>
      </c>
      <c r="F55" s="122">
        <v>6731.66</v>
      </c>
      <c r="G55" s="122">
        <v>6847.14</v>
      </c>
      <c r="H55" s="122">
        <v>7554.68</v>
      </c>
      <c r="I55" s="122">
        <v>8341.65</v>
      </c>
      <c r="J55" s="122">
        <v>7318.62</v>
      </c>
      <c r="K55" s="122">
        <v>5599.85</v>
      </c>
      <c r="L55" s="122">
        <v>7327.87</v>
      </c>
      <c r="M55" s="122">
        <v>8224.0499999999993</v>
      </c>
    </row>
    <row r="56" spans="1:14" x14ac:dyDescent="0.25">
      <c r="B56" s="122"/>
    </row>
    <row r="57" spans="1:14" x14ac:dyDescent="0.25">
      <c r="B57" s="122"/>
    </row>
  </sheetData>
  <mergeCells count="3">
    <mergeCell ref="A20:F20"/>
    <mergeCell ref="A2:K2"/>
    <mergeCell ref="I20:N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7F55-A0FF-49D4-879C-24F253CC62CB}">
  <dimension ref="A2:FZ52"/>
  <sheetViews>
    <sheetView workbookViewId="0">
      <selection activeCell="A2" sqref="A2:M29"/>
    </sheetView>
  </sheetViews>
  <sheetFormatPr defaultRowHeight="12.5" x14ac:dyDescent="0.25"/>
  <cols>
    <col min="2" max="2" width="9.54296875" bestFit="1" customWidth="1"/>
    <col min="4" max="4" width="10.6328125" customWidth="1"/>
    <col min="5" max="5" width="9.90625" bestFit="1" customWidth="1"/>
    <col min="6" max="6" width="13.1796875" customWidth="1"/>
    <col min="7" max="7" width="9.54296875" bestFit="1" customWidth="1"/>
    <col min="9" max="9" width="9.81640625" customWidth="1"/>
    <col min="11" max="11" width="10.54296875" bestFit="1" customWidth="1"/>
    <col min="12" max="12" width="10.1796875" bestFit="1" customWidth="1"/>
    <col min="13" max="13" width="13" bestFit="1" customWidth="1"/>
    <col min="14" max="14" width="13.81640625" bestFit="1" customWidth="1"/>
    <col min="15" max="15" width="9.36328125" bestFit="1" customWidth="1"/>
    <col min="16" max="16" width="10.36328125" bestFit="1" customWidth="1"/>
    <col min="17" max="17" width="9.36328125" bestFit="1" customWidth="1"/>
  </cols>
  <sheetData>
    <row r="2" spans="1:13" ht="13" x14ac:dyDescent="0.3">
      <c r="A2" s="176" t="str">
        <f>A38</f>
        <v>CITY OF PINVILLE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4" spans="1:13" x14ac:dyDescent="0.25">
      <c r="E4" s="8" t="s">
        <v>52</v>
      </c>
      <c r="F4" s="8" t="s">
        <v>53</v>
      </c>
      <c r="G4" s="24" t="s">
        <v>54</v>
      </c>
      <c r="H4" s="8"/>
      <c r="I4" s="8"/>
      <c r="J4" s="8"/>
    </row>
    <row r="5" spans="1:13" x14ac:dyDescent="0.25">
      <c r="B5" s="105" t="s">
        <v>46</v>
      </c>
      <c r="C5" s="106" t="s">
        <v>47</v>
      </c>
      <c r="D5" s="106" t="s">
        <v>48</v>
      </c>
      <c r="E5" s="107">
        <f t="shared" ref="E5:G5" si="0">P39</f>
        <v>1000000</v>
      </c>
      <c r="F5" s="107">
        <f t="shared" si="0"/>
        <v>2500000</v>
      </c>
      <c r="G5" s="107">
        <f t="shared" si="0"/>
        <v>3500000</v>
      </c>
      <c r="H5" s="107"/>
      <c r="I5" s="82"/>
      <c r="J5" s="82"/>
      <c r="K5" s="82" t="s">
        <v>8</v>
      </c>
    </row>
    <row r="6" spans="1:13" x14ac:dyDescent="0.25">
      <c r="A6" s="108" t="s">
        <v>52</v>
      </c>
      <c r="B6" s="12">
        <f>P39</f>
        <v>1000000</v>
      </c>
      <c r="C6">
        <f>C17-C16-C14-C12-C10-C8</f>
        <v>0</v>
      </c>
      <c r="D6" s="109">
        <f>SUM(CV$40:CV$65536)+SUM(DC$40:DC$65536)+SUM(DJ$40:DJ$65536)+SUM(DQ$40:DQ$65536)+SUM(DX$40:DX$65536)+SUM(EE$40:EE$65536)+SUM(EL$40:EL$65536)+SUM(ES$40:ES$65536)+SUM(EZ$40:EZ$65536)+SUM(FG$40:FG$65536)+SUM(FN$40:FN$65536)+SUM(FU$40:FU$65536)</f>
        <v>0</v>
      </c>
      <c r="E6" s="109">
        <f>D6</f>
        <v>0</v>
      </c>
      <c r="F6" s="109"/>
      <c r="G6" s="109"/>
      <c r="H6" s="109"/>
      <c r="I6" s="109"/>
      <c r="J6" s="109"/>
      <c r="K6" s="109">
        <f>SUM(E6:J6)</f>
        <v>0</v>
      </c>
    </row>
    <row r="7" spans="1:13" x14ac:dyDescent="0.25">
      <c r="D7" s="109"/>
      <c r="E7" s="109"/>
      <c r="F7" s="109"/>
      <c r="G7" s="109"/>
      <c r="H7" s="109"/>
      <c r="I7" s="109"/>
      <c r="J7" s="109"/>
      <c r="K7" s="109"/>
    </row>
    <row r="8" spans="1:13" x14ac:dyDescent="0.25">
      <c r="A8" s="108" t="s">
        <v>53</v>
      </c>
      <c r="B8" s="12">
        <f>Q39</f>
        <v>2500000</v>
      </c>
      <c r="C8">
        <f>COUNTIF(Q40:Q65536,"&gt;0")+COUNTIF(X40:X65536,"&gt;0")+COUNTIF(AE40:AE65536,"&gt;0")+COUNTIF(AL40:AL65536,"&gt;0")+COUNTIF(AS40:AS65536,"&gt;0")+COUNTIF(AZ40:AZ65536,"&gt;0")+COUNTIF(BG40:BG65536,"&gt;0")+COUNTIF(BN40:BN65536,"&gt;0")+COUNTIF(BU40:BU65536,"&gt;0")+COUNTIF(CB40:CB65536,"&gt;0")+COUNTIF(CI40:CI65536,"&gt;0")+COUNTIF(CP40:CP65536,"&gt;0")-C10-C12-C14-C16</f>
        <v>12</v>
      </c>
      <c r="D8" s="109">
        <f>SUM(CW$40:CW$65536)+SUM(DD$40:DD$65536)+SUM(DK$40:DK$65536)+SUM(DR$40:DR$65536)+SUM(DY$40:DY$65536)+SUM(EF$40:EF$65536)+SUM(EM$40:EM$65536)+SUM(ET$40:ET$65536)+SUM(FA$40:FA$65536)+SUM(FH$40:FH$65536)+SUM(FO$40:FO$65536)+SUM(FV$40:FV$65536)</f>
        <v>26207000</v>
      </c>
      <c r="E8" s="109">
        <f>C8*E5</f>
        <v>12000000</v>
      </c>
      <c r="F8" s="109">
        <f>D8-E8</f>
        <v>14207000</v>
      </c>
      <c r="G8" s="109"/>
      <c r="H8" s="109"/>
      <c r="I8" s="109"/>
      <c r="J8" s="109"/>
      <c r="K8" s="109">
        <f>SUM(E8:J8)</f>
        <v>26207000</v>
      </c>
    </row>
    <row r="9" spans="1:13" x14ac:dyDescent="0.25">
      <c r="D9" s="109"/>
      <c r="E9" s="109"/>
      <c r="F9" s="109"/>
      <c r="G9" s="109"/>
      <c r="H9" s="109"/>
      <c r="I9" s="109"/>
      <c r="J9" s="109"/>
      <c r="K9" s="109"/>
    </row>
    <row r="10" spans="1:13" x14ac:dyDescent="0.25">
      <c r="A10" s="108" t="s">
        <v>54</v>
      </c>
      <c r="B10" s="12">
        <f>R39</f>
        <v>3500000</v>
      </c>
      <c r="C10">
        <f>COUNTIF(R40:R65536,"&gt;0")+COUNTIF(Y40:Y65536,"&gt;0")+COUNTIF(AF40:AF65536,"&gt;0")+COUNTIF(AM40:AM65536,"&gt;0")+COUNTIF(AT40:AT65536,"&gt;0")+COUNTIF(BA40:BA65536,"&gt;0")+COUNTIF(BH40:BH65536,"&gt;0")+COUNTIF(BO40:BO65536,"&gt;0")+COUNTIF(BV40:BV65536,"&gt;0")+COUNTIF(CC40:CC65536,"&gt;0")+COUNTIF(CJ40:CJ65536,"&gt;0")+COUNTIF(CQ40:CQ65536,"&gt;0")-C12-C14-C16</f>
        <v>0</v>
      </c>
      <c r="D10" s="109">
        <f>SUM(CX$40:CX$65536)+SUM(DE$40:DE$65536)+SUM(DL$40:DL$65536)+SUM(DS$40:DS$65536)+SUM(DZ$40:DZ$65536)+SUM(EG$40:EG$65536)+SUM(EN$40:EN$65536)+SUM(EU$40:EU$65536)+SUM(FB$40:FB$65536)+SUM(FI$40:FI$65536)+SUM(FP$40:FP$65536)+SUM(FW$40:FW$65536)</f>
        <v>0</v>
      </c>
      <c r="E10" s="109">
        <f>C10*E5</f>
        <v>0</v>
      </c>
      <c r="F10" s="109">
        <f>C10*F5</f>
        <v>0</v>
      </c>
      <c r="G10" s="109">
        <f>D10-E10-F10</f>
        <v>0</v>
      </c>
      <c r="H10" s="109"/>
      <c r="I10" s="109"/>
      <c r="J10" s="109"/>
      <c r="K10" s="109">
        <f>SUM(E10:J10)</f>
        <v>0</v>
      </c>
    </row>
    <row r="11" spans="1:13" x14ac:dyDescent="0.25">
      <c r="D11" s="109"/>
      <c r="E11" s="109"/>
      <c r="F11" s="109"/>
      <c r="G11" s="109"/>
      <c r="H11" s="109"/>
      <c r="I11" s="109"/>
      <c r="J11" s="109"/>
      <c r="K11" s="109"/>
    </row>
    <row r="12" spans="1:13" x14ac:dyDescent="0.25">
      <c r="A12" s="108"/>
      <c r="B12" s="12"/>
      <c r="D12" s="109"/>
      <c r="E12" s="109"/>
      <c r="F12" s="109"/>
      <c r="G12" s="109"/>
      <c r="H12" s="109"/>
      <c r="I12" s="109"/>
      <c r="J12" s="109"/>
      <c r="K12" s="109"/>
    </row>
    <row r="13" spans="1:13" x14ac:dyDescent="0.25">
      <c r="D13" s="109"/>
      <c r="E13" s="109"/>
      <c r="F13" s="109"/>
      <c r="G13" s="109"/>
      <c r="H13" s="109"/>
      <c r="I13" s="109"/>
      <c r="J13" s="109"/>
      <c r="K13" s="109"/>
    </row>
    <row r="14" spans="1:13" x14ac:dyDescent="0.25">
      <c r="A14" s="108"/>
      <c r="B14" s="12"/>
      <c r="D14" s="109"/>
      <c r="E14" s="109"/>
      <c r="F14" s="109"/>
      <c r="G14" s="109"/>
      <c r="H14" s="109"/>
      <c r="I14" s="109"/>
      <c r="J14" s="109"/>
      <c r="K14" s="109"/>
    </row>
    <row r="15" spans="1:13" x14ac:dyDescent="0.25">
      <c r="D15" s="109"/>
      <c r="E15" s="109"/>
      <c r="F15" s="109"/>
      <c r="G15" s="109"/>
      <c r="H15" s="109"/>
      <c r="I15" s="109"/>
      <c r="J15" s="109"/>
      <c r="K15" s="109"/>
    </row>
    <row r="16" spans="1:13" x14ac:dyDescent="0.25">
      <c r="A16" s="108"/>
      <c r="B16" s="12"/>
      <c r="C16" s="82"/>
      <c r="D16" s="110"/>
      <c r="E16" s="110"/>
      <c r="F16" s="110"/>
      <c r="G16" s="110"/>
      <c r="H16" s="110"/>
      <c r="I16" s="110"/>
      <c r="J16" s="110"/>
      <c r="K16" s="110"/>
    </row>
    <row r="17" spans="1:17" x14ac:dyDescent="0.25">
      <c r="A17" s="108"/>
      <c r="B17" s="12"/>
      <c r="C17">
        <f>COUNT(B40:M49)</f>
        <v>12</v>
      </c>
      <c r="D17" s="109">
        <f t="shared" ref="D17:K17" si="1">SUM(D6:D16)</f>
        <v>26207000</v>
      </c>
      <c r="E17" s="109">
        <f t="shared" si="1"/>
        <v>12000000</v>
      </c>
      <c r="F17" s="109">
        <f t="shared" si="1"/>
        <v>14207000</v>
      </c>
      <c r="G17" s="109">
        <f t="shared" si="1"/>
        <v>0</v>
      </c>
      <c r="H17" s="109">
        <f t="shared" si="1"/>
        <v>0</v>
      </c>
      <c r="I17" s="109">
        <f t="shared" si="1"/>
        <v>0</v>
      </c>
      <c r="J17" s="109">
        <f t="shared" si="1"/>
        <v>0</v>
      </c>
      <c r="K17" s="109">
        <f t="shared" si="1"/>
        <v>26207000</v>
      </c>
    </row>
    <row r="18" spans="1:17" x14ac:dyDescent="0.25">
      <c r="A18" s="108"/>
      <c r="B18" s="12"/>
      <c r="D18" s="12"/>
      <c r="E18" s="12"/>
      <c r="F18" s="12"/>
      <c r="G18" s="12"/>
      <c r="H18" s="12"/>
      <c r="I18" s="12"/>
      <c r="J18" s="12"/>
    </row>
    <row r="19" spans="1:17" x14ac:dyDescent="0.25">
      <c r="A19" s="108"/>
      <c r="B19" s="12"/>
      <c r="D19" s="12"/>
      <c r="E19" s="12"/>
      <c r="F19" s="12"/>
      <c r="G19" s="12"/>
      <c r="H19" s="12"/>
      <c r="I19" s="12"/>
      <c r="J19" s="12"/>
    </row>
    <row r="20" spans="1:17" x14ac:dyDescent="0.25">
      <c r="A20" s="180" t="s">
        <v>122</v>
      </c>
      <c r="B20" s="186"/>
      <c r="C20" s="186"/>
      <c r="D20" s="186"/>
      <c r="E20" s="186"/>
      <c r="F20" s="186"/>
      <c r="G20" s="12"/>
      <c r="H20" s="180" t="s">
        <v>122</v>
      </c>
      <c r="I20" s="186"/>
      <c r="J20" s="186"/>
      <c r="K20" s="186"/>
      <c r="L20" s="186"/>
      <c r="M20" s="186"/>
    </row>
    <row r="21" spans="1:17" x14ac:dyDescent="0.25">
      <c r="A21" s="108"/>
      <c r="B21" s="12"/>
      <c r="D21" s="12"/>
      <c r="E21" s="146" t="s">
        <v>51</v>
      </c>
      <c r="F21" s="8" t="s">
        <v>111</v>
      </c>
      <c r="G21" s="12"/>
      <c r="H21" s="108"/>
      <c r="I21" s="12"/>
      <c r="J21" s="12"/>
      <c r="L21" s="10" t="s">
        <v>50</v>
      </c>
      <c r="M21" s="8" t="s">
        <v>111</v>
      </c>
    </row>
    <row r="22" spans="1:17" x14ac:dyDescent="0.25">
      <c r="A22" s="108"/>
      <c r="C22" s="106" t="s">
        <v>47</v>
      </c>
      <c r="D22" s="105" t="s">
        <v>48</v>
      </c>
      <c r="E22" s="106" t="s">
        <v>49</v>
      </c>
      <c r="F22" s="106" t="s">
        <v>112</v>
      </c>
      <c r="G22" s="12"/>
      <c r="H22" s="108"/>
      <c r="J22" s="106" t="s">
        <v>47</v>
      </c>
      <c r="K22" s="105" t="s">
        <v>48</v>
      </c>
      <c r="L22" s="106" t="s">
        <v>49</v>
      </c>
      <c r="M22" s="106" t="s">
        <v>112</v>
      </c>
    </row>
    <row r="23" spans="1:17" x14ac:dyDescent="0.25">
      <c r="A23" s="108" t="s">
        <v>52</v>
      </c>
      <c r="B23" s="12">
        <f>P39</f>
        <v>1000000</v>
      </c>
      <c r="C23">
        <f>C17</f>
        <v>12</v>
      </c>
      <c r="D23" s="109">
        <f>E17</f>
        <v>12000000</v>
      </c>
      <c r="E23" s="74">
        <v>3110</v>
      </c>
      <c r="F23" s="74">
        <f>C23*E23</f>
        <v>37320</v>
      </c>
      <c r="G23" s="12"/>
      <c r="H23" s="108" t="s">
        <v>52</v>
      </c>
      <c r="I23" s="12">
        <f>W39</f>
        <v>1000000</v>
      </c>
      <c r="J23" s="12">
        <f>C23</f>
        <v>12</v>
      </c>
      <c r="K23" s="12">
        <f t="shared" ref="K23" si="2">D23</f>
        <v>12000000</v>
      </c>
      <c r="L23" s="83">
        <v>3080</v>
      </c>
      <c r="M23" s="74">
        <f>J23*L23</f>
        <v>36960</v>
      </c>
      <c r="O23" s="148"/>
      <c r="P23" s="148"/>
      <c r="Q23" s="147"/>
    </row>
    <row r="24" spans="1:17" x14ac:dyDescent="0.25">
      <c r="A24" s="108" t="s">
        <v>53</v>
      </c>
      <c r="B24" s="12">
        <f>Q39</f>
        <v>2500000</v>
      </c>
      <c r="D24" s="109">
        <f>F17</f>
        <v>14207000</v>
      </c>
      <c r="E24" s="111">
        <v>3.11</v>
      </c>
      <c r="F24" s="111">
        <f>(D24/1000)*E24</f>
        <v>44183.77</v>
      </c>
      <c r="G24" s="12"/>
      <c r="H24" s="108" t="s">
        <v>53</v>
      </c>
      <c r="I24" s="12">
        <f>X39</f>
        <v>2500000</v>
      </c>
      <c r="J24" s="12"/>
      <c r="K24" s="109">
        <f>D24</f>
        <v>14207000</v>
      </c>
      <c r="L24" s="111">
        <v>3.08</v>
      </c>
      <c r="M24" s="111">
        <f>(K24/1000)*L24</f>
        <v>43757.56</v>
      </c>
    </row>
    <row r="25" spans="1:17" x14ac:dyDescent="0.25">
      <c r="A25" s="108" t="s">
        <v>54</v>
      </c>
      <c r="B25" s="12">
        <f>R39</f>
        <v>3500000</v>
      </c>
      <c r="D25" s="109">
        <f>G17</f>
        <v>0</v>
      </c>
      <c r="E25" s="111">
        <v>4.1100000000000003</v>
      </c>
      <c r="F25" s="111">
        <f>(D25/1000)*E25</f>
        <v>0</v>
      </c>
      <c r="G25" s="12"/>
      <c r="H25" s="108" t="s">
        <v>54</v>
      </c>
      <c r="I25" s="12">
        <f>Y39</f>
        <v>3500000</v>
      </c>
      <c r="J25" s="12"/>
      <c r="K25" s="109">
        <f>D25</f>
        <v>0</v>
      </c>
      <c r="L25" s="111">
        <v>4.05</v>
      </c>
      <c r="M25" s="111">
        <f>(K25/1000)*L25</f>
        <v>0</v>
      </c>
    </row>
    <row r="26" spans="1:17" x14ac:dyDescent="0.25">
      <c r="A26" s="108"/>
      <c r="B26" s="12"/>
      <c r="D26" s="109"/>
      <c r="E26" s="111"/>
      <c r="F26" s="111"/>
      <c r="G26" s="12"/>
      <c r="H26" s="108"/>
      <c r="I26" s="12"/>
      <c r="J26" s="12"/>
    </row>
    <row r="27" spans="1:17" x14ac:dyDescent="0.25">
      <c r="A27" s="108"/>
      <c r="B27" s="12"/>
      <c r="D27" s="109"/>
      <c r="E27" s="111"/>
      <c r="F27" s="111"/>
      <c r="G27" s="12"/>
      <c r="H27" s="108"/>
      <c r="I27" s="12"/>
      <c r="J27" s="12"/>
    </row>
    <row r="28" spans="1:17" x14ac:dyDescent="0.25">
      <c r="A28" s="108"/>
      <c r="B28" s="12"/>
      <c r="C28" s="82"/>
      <c r="D28" s="110"/>
      <c r="E28" s="107"/>
      <c r="F28" s="112"/>
      <c r="G28" s="12"/>
      <c r="H28" s="108"/>
      <c r="I28" s="107"/>
      <c r="J28" s="107"/>
      <c r="K28" s="82"/>
      <c r="L28" s="82"/>
      <c r="M28" s="82"/>
      <c r="O28" s="84" t="s">
        <v>25</v>
      </c>
    </row>
    <row r="29" spans="1:17" x14ac:dyDescent="0.25">
      <c r="A29" s="108"/>
      <c r="B29" s="12" t="s">
        <v>8</v>
      </c>
      <c r="C29">
        <f>SUM(C23:C28)</f>
        <v>12</v>
      </c>
      <c r="D29" s="109">
        <f>SUM(D23:D28)</f>
        <v>26207000</v>
      </c>
      <c r="F29" s="74">
        <f>SUM(F23:F28)</f>
        <v>81503.76999999999</v>
      </c>
      <c r="G29" s="12"/>
      <c r="H29" s="108"/>
      <c r="I29" s="12" t="s">
        <v>8</v>
      </c>
      <c r="J29" s="12">
        <f>C29</f>
        <v>12</v>
      </c>
      <c r="K29" s="109">
        <f>D29</f>
        <v>26207000</v>
      </c>
      <c r="M29" s="74">
        <f>SUM(M23:M28)</f>
        <v>80717.56</v>
      </c>
      <c r="O29" s="74">
        <f>F29-M29</f>
        <v>786.20999999999185</v>
      </c>
    </row>
    <row r="30" spans="1:17" x14ac:dyDescent="0.25">
      <c r="A30" s="108"/>
      <c r="B30" s="12"/>
      <c r="D30" s="12"/>
      <c r="E30" s="12"/>
      <c r="F30" s="12"/>
      <c r="G30" s="12"/>
      <c r="H30" s="12"/>
      <c r="I30" s="12"/>
      <c r="J30" s="12"/>
    </row>
    <row r="31" spans="1:17" x14ac:dyDescent="0.25">
      <c r="A31" s="108"/>
      <c r="B31" s="12"/>
      <c r="D31" s="12"/>
      <c r="E31" s="12"/>
      <c r="F31" s="12"/>
      <c r="G31" s="12"/>
      <c r="H31" s="12"/>
      <c r="I31" s="12"/>
      <c r="J31" s="12"/>
    </row>
    <row r="32" spans="1:17" ht="13" x14ac:dyDescent="0.3">
      <c r="A32" s="113" t="s">
        <v>55</v>
      </c>
      <c r="B32" s="114"/>
      <c r="C32" s="115"/>
      <c r="D32" s="115"/>
      <c r="E32" s="115"/>
      <c r="F32" s="115"/>
    </row>
    <row r="33" spans="1:182" ht="13" x14ac:dyDescent="0.3">
      <c r="A33" s="116" t="s">
        <v>56</v>
      </c>
      <c r="B33" s="114"/>
      <c r="C33" s="115"/>
      <c r="D33" s="115"/>
      <c r="E33" s="115"/>
      <c r="F33" s="115"/>
      <c r="G33" s="115"/>
      <c r="H33" s="115"/>
      <c r="I33" s="115"/>
      <c r="J33" s="117"/>
    </row>
    <row r="34" spans="1:182" ht="13" x14ac:dyDescent="0.3">
      <c r="A34" s="116" t="s">
        <v>57</v>
      </c>
      <c r="B34" s="114"/>
      <c r="C34" s="115"/>
      <c r="J34" s="118"/>
    </row>
    <row r="35" spans="1:182" ht="13" x14ac:dyDescent="0.3">
      <c r="A35" s="113" t="s">
        <v>58</v>
      </c>
      <c r="B35" s="113"/>
      <c r="C35" s="113"/>
      <c r="D35" s="113"/>
      <c r="E35" s="113"/>
      <c r="F35" s="113"/>
      <c r="G35" s="115"/>
      <c r="H35" s="115"/>
      <c r="I35" s="115"/>
      <c r="J35" s="115"/>
    </row>
    <row r="36" spans="1:182" ht="13" x14ac:dyDescent="0.3">
      <c r="A36" s="119"/>
      <c r="B36" s="119"/>
      <c r="C36" s="119"/>
      <c r="D36" s="119"/>
      <c r="E36" s="119"/>
      <c r="F36" s="119"/>
      <c r="P36" s="104" t="s">
        <v>59</v>
      </c>
      <c r="Q36" s="104" t="s">
        <v>60</v>
      </c>
      <c r="W36" s="104" t="s">
        <v>61</v>
      </c>
      <c r="X36" s="104" t="s">
        <v>60</v>
      </c>
      <c r="AD36" s="104" t="s">
        <v>62</v>
      </c>
      <c r="AE36" s="104" t="s">
        <v>60</v>
      </c>
      <c r="AK36" s="104" t="s">
        <v>63</v>
      </c>
      <c r="AL36" s="104" t="s">
        <v>60</v>
      </c>
      <c r="AR36" s="104" t="s">
        <v>64</v>
      </c>
      <c r="AS36" s="104" t="s">
        <v>60</v>
      </c>
      <c r="AY36" s="104" t="s">
        <v>65</v>
      </c>
      <c r="AZ36" s="104" t="s">
        <v>60</v>
      </c>
      <c r="BF36" s="104" t="s">
        <v>66</v>
      </c>
      <c r="BG36" s="104" t="s">
        <v>60</v>
      </c>
      <c r="BM36" s="104" t="s">
        <v>67</v>
      </c>
      <c r="BN36" s="104" t="s">
        <v>60</v>
      </c>
      <c r="BT36" s="104" t="s">
        <v>68</v>
      </c>
      <c r="BU36" s="104" t="s">
        <v>60</v>
      </c>
      <c r="CA36" s="104" t="s">
        <v>69</v>
      </c>
      <c r="CB36" s="104" t="s">
        <v>60</v>
      </c>
      <c r="CH36" s="104" t="s">
        <v>70</v>
      </c>
      <c r="CI36" s="104" t="s">
        <v>60</v>
      </c>
      <c r="CO36" s="104" t="s">
        <v>71</v>
      </c>
      <c r="CP36" s="104" t="s">
        <v>60</v>
      </c>
      <c r="CV36" s="104" t="s">
        <v>59</v>
      </c>
      <c r="CW36" s="104" t="s">
        <v>72</v>
      </c>
      <c r="DC36" s="104" t="s">
        <v>61</v>
      </c>
      <c r="DD36" s="104" t="s">
        <v>72</v>
      </c>
      <c r="DJ36" s="104" t="s">
        <v>62</v>
      </c>
      <c r="DK36" s="104" t="s">
        <v>72</v>
      </c>
      <c r="DQ36" s="104" t="s">
        <v>63</v>
      </c>
      <c r="DR36" s="104" t="s">
        <v>72</v>
      </c>
      <c r="DX36" s="104" t="s">
        <v>64</v>
      </c>
      <c r="DY36" s="104" t="s">
        <v>72</v>
      </c>
      <c r="EE36" s="104" t="s">
        <v>65</v>
      </c>
      <c r="EF36" s="104" t="s">
        <v>72</v>
      </c>
      <c r="EL36" s="104" t="s">
        <v>66</v>
      </c>
      <c r="EM36" s="104" t="s">
        <v>72</v>
      </c>
      <c r="ES36" s="104" t="s">
        <v>67</v>
      </c>
      <c r="ET36" s="104" t="s">
        <v>72</v>
      </c>
      <c r="EZ36" s="104" t="s">
        <v>68</v>
      </c>
      <c r="FA36" s="104" t="s">
        <v>72</v>
      </c>
      <c r="FG36" s="104" t="s">
        <v>69</v>
      </c>
      <c r="FH36" s="104" t="s">
        <v>72</v>
      </c>
      <c r="FN36" s="104" t="s">
        <v>70</v>
      </c>
      <c r="FO36" s="104" t="s">
        <v>72</v>
      </c>
      <c r="FU36" s="104" t="s">
        <v>71</v>
      </c>
      <c r="FV36" s="104" t="s">
        <v>72</v>
      </c>
    </row>
    <row r="37" spans="1:182" x14ac:dyDescent="0.25">
      <c r="H37" s="8"/>
      <c r="R37" s="10" t="s">
        <v>31</v>
      </c>
      <c r="W37">
        <f>$P$37</f>
        <v>0</v>
      </c>
      <c r="X37">
        <f>$Q$37</f>
        <v>0</v>
      </c>
      <c r="Y37" t="str">
        <f>$R$37</f>
        <v>Over</v>
      </c>
      <c r="Z37">
        <f>$S$37</f>
        <v>0</v>
      </c>
      <c r="AA37">
        <f>$T$37</f>
        <v>0</v>
      </c>
      <c r="AB37">
        <f>$U$37</f>
        <v>0</v>
      </c>
      <c r="AD37">
        <f>$P$37</f>
        <v>0</v>
      </c>
      <c r="AE37">
        <f>$Q$37</f>
        <v>0</v>
      </c>
      <c r="AF37" t="str">
        <f>$R$37</f>
        <v>Over</v>
      </c>
      <c r="AG37">
        <f>$S$37</f>
        <v>0</v>
      </c>
      <c r="AH37">
        <f>$T$37</f>
        <v>0</v>
      </c>
      <c r="AI37">
        <f>$U$37</f>
        <v>0</v>
      </c>
      <c r="AK37">
        <f>$P$37</f>
        <v>0</v>
      </c>
      <c r="AL37">
        <f>$Q$37</f>
        <v>0</v>
      </c>
      <c r="AM37" t="str">
        <f>$R$37</f>
        <v>Over</v>
      </c>
      <c r="AN37">
        <f>$S$37</f>
        <v>0</v>
      </c>
      <c r="AO37">
        <f>$T$37</f>
        <v>0</v>
      </c>
      <c r="AP37">
        <f>$U$37</f>
        <v>0</v>
      </c>
      <c r="AR37">
        <f>$P$37</f>
        <v>0</v>
      </c>
      <c r="AS37">
        <f>$Q$37</f>
        <v>0</v>
      </c>
      <c r="AT37" t="str">
        <f>$R$37</f>
        <v>Over</v>
      </c>
      <c r="AU37">
        <f>$S$37</f>
        <v>0</v>
      </c>
      <c r="AV37">
        <f>$T$37</f>
        <v>0</v>
      </c>
      <c r="AW37">
        <f>$U$37</f>
        <v>0</v>
      </c>
      <c r="AY37">
        <f>$P$37</f>
        <v>0</v>
      </c>
      <c r="AZ37">
        <f>$Q$37</f>
        <v>0</v>
      </c>
      <c r="BA37" t="str">
        <f>$R$37</f>
        <v>Over</v>
      </c>
      <c r="BB37">
        <f>$S$37</f>
        <v>0</v>
      </c>
      <c r="BC37">
        <f>$T$37</f>
        <v>0</v>
      </c>
      <c r="BD37">
        <f>$U$37</f>
        <v>0</v>
      </c>
      <c r="BF37">
        <f>$P$37</f>
        <v>0</v>
      </c>
      <c r="BG37">
        <f>$Q$37</f>
        <v>0</v>
      </c>
      <c r="BH37" t="str">
        <f>$R$37</f>
        <v>Over</v>
      </c>
      <c r="BI37">
        <f>$S$37</f>
        <v>0</v>
      </c>
      <c r="BJ37">
        <f>$T$37</f>
        <v>0</v>
      </c>
      <c r="BK37">
        <f>$U$37</f>
        <v>0</v>
      </c>
      <c r="BM37">
        <f>$P$37</f>
        <v>0</v>
      </c>
      <c r="BN37">
        <f>$Q$37</f>
        <v>0</v>
      </c>
      <c r="BO37" t="str">
        <f>$R$37</f>
        <v>Over</v>
      </c>
      <c r="BP37">
        <f>$S$37</f>
        <v>0</v>
      </c>
      <c r="BQ37">
        <f>$T$37</f>
        <v>0</v>
      </c>
      <c r="BR37">
        <f>$U$37</f>
        <v>0</v>
      </c>
      <c r="BT37">
        <f>$P$37</f>
        <v>0</v>
      </c>
      <c r="BU37">
        <f>$Q$37</f>
        <v>0</v>
      </c>
      <c r="BV37" t="str">
        <f>$R$37</f>
        <v>Over</v>
      </c>
      <c r="BW37">
        <f>$S$37</f>
        <v>0</v>
      </c>
      <c r="BX37">
        <f>$T$37</f>
        <v>0</v>
      </c>
      <c r="BY37">
        <f>$U$37</f>
        <v>0</v>
      </c>
      <c r="CA37">
        <f>$P$37</f>
        <v>0</v>
      </c>
      <c r="CB37">
        <f>$Q$37</f>
        <v>0</v>
      </c>
      <c r="CC37" t="str">
        <f>$R$37</f>
        <v>Over</v>
      </c>
      <c r="CD37">
        <f>$S$37</f>
        <v>0</v>
      </c>
      <c r="CE37">
        <f>$T$37</f>
        <v>0</v>
      </c>
      <c r="CF37">
        <f>$U$37</f>
        <v>0</v>
      </c>
      <c r="CH37">
        <f>$P$37</f>
        <v>0</v>
      </c>
      <c r="CI37">
        <f>$Q$37</f>
        <v>0</v>
      </c>
      <c r="CJ37" t="str">
        <f>$R$37</f>
        <v>Over</v>
      </c>
      <c r="CK37">
        <f>$S$37</f>
        <v>0</v>
      </c>
      <c r="CL37">
        <f>$T$37</f>
        <v>0</v>
      </c>
      <c r="CM37">
        <f>$U$37</f>
        <v>0</v>
      </c>
      <c r="CO37">
        <f>$P$37</f>
        <v>0</v>
      </c>
      <c r="CP37">
        <f>$Q$37</f>
        <v>0</v>
      </c>
      <c r="CQ37" t="str">
        <f>$R$37</f>
        <v>Over</v>
      </c>
      <c r="CR37">
        <f>$S$37</f>
        <v>0</v>
      </c>
      <c r="CS37">
        <f>$T$37</f>
        <v>0</v>
      </c>
      <c r="CT37">
        <f>$U$37</f>
        <v>0</v>
      </c>
      <c r="CV37">
        <f>$P$37</f>
        <v>0</v>
      </c>
      <c r="CW37">
        <f>$Q$37</f>
        <v>0</v>
      </c>
      <c r="CX37" t="str">
        <f>$R$37</f>
        <v>Over</v>
      </c>
      <c r="CY37">
        <f>$S$37</f>
        <v>0</v>
      </c>
      <c r="CZ37">
        <f>$T$37</f>
        <v>0</v>
      </c>
      <c r="DA37">
        <f>$U$37</f>
        <v>0</v>
      </c>
      <c r="DC37">
        <f>$P$37</f>
        <v>0</v>
      </c>
      <c r="DD37">
        <f>$Q$37</f>
        <v>0</v>
      </c>
      <c r="DE37" t="str">
        <f>$R$37</f>
        <v>Over</v>
      </c>
      <c r="DF37">
        <f>$S$37</f>
        <v>0</v>
      </c>
      <c r="DG37">
        <f>$T$37</f>
        <v>0</v>
      </c>
      <c r="DH37">
        <f>$U$37</f>
        <v>0</v>
      </c>
      <c r="DJ37">
        <f>$P$37</f>
        <v>0</v>
      </c>
      <c r="DK37">
        <f>$Q$37</f>
        <v>0</v>
      </c>
      <c r="DL37" t="str">
        <f>$R$37</f>
        <v>Over</v>
      </c>
      <c r="DM37">
        <f>$S$37</f>
        <v>0</v>
      </c>
      <c r="DN37">
        <f>$T$37</f>
        <v>0</v>
      </c>
      <c r="DO37">
        <f>$U$37</f>
        <v>0</v>
      </c>
      <c r="DQ37">
        <f>$P$37</f>
        <v>0</v>
      </c>
      <c r="DR37">
        <f>$Q$37</f>
        <v>0</v>
      </c>
      <c r="DS37" t="str">
        <f>$R$37</f>
        <v>Over</v>
      </c>
      <c r="DT37">
        <f>$S$37</f>
        <v>0</v>
      </c>
      <c r="DU37">
        <f>$T$37</f>
        <v>0</v>
      </c>
      <c r="DV37">
        <f>$U$37</f>
        <v>0</v>
      </c>
      <c r="DX37">
        <f>$P$37</f>
        <v>0</v>
      </c>
      <c r="DY37">
        <f>$Q$37</f>
        <v>0</v>
      </c>
      <c r="DZ37" t="str">
        <f>$R$37</f>
        <v>Over</v>
      </c>
      <c r="EA37">
        <f>$S$37</f>
        <v>0</v>
      </c>
      <c r="EB37">
        <f>$T$37</f>
        <v>0</v>
      </c>
      <c r="EC37">
        <f>$U$37</f>
        <v>0</v>
      </c>
      <c r="EE37">
        <f>$P$37</f>
        <v>0</v>
      </c>
      <c r="EF37">
        <f>$Q$37</f>
        <v>0</v>
      </c>
      <c r="EG37" t="str">
        <f>$R$37</f>
        <v>Over</v>
      </c>
      <c r="EH37">
        <f>$S$37</f>
        <v>0</v>
      </c>
      <c r="EI37">
        <f>$T$37</f>
        <v>0</v>
      </c>
      <c r="EJ37">
        <f>$U$37</f>
        <v>0</v>
      </c>
      <c r="EL37">
        <f>$P$37</f>
        <v>0</v>
      </c>
      <c r="EM37">
        <f>$Q$37</f>
        <v>0</v>
      </c>
      <c r="EN37" t="str">
        <f>$R$37</f>
        <v>Over</v>
      </c>
      <c r="EO37">
        <f>$S$37</f>
        <v>0</v>
      </c>
      <c r="EP37">
        <f>$T$37</f>
        <v>0</v>
      </c>
      <c r="EQ37">
        <f>$U$37</f>
        <v>0</v>
      </c>
      <c r="ES37">
        <f>$P$37</f>
        <v>0</v>
      </c>
      <c r="ET37">
        <f>$Q$37</f>
        <v>0</v>
      </c>
      <c r="EU37" t="str">
        <f>$R$37</f>
        <v>Over</v>
      </c>
      <c r="EV37">
        <f>$S$37</f>
        <v>0</v>
      </c>
      <c r="EW37">
        <f>$T$37</f>
        <v>0</v>
      </c>
      <c r="EX37">
        <f>$U$37</f>
        <v>0</v>
      </c>
      <c r="EZ37">
        <f>$P$37</f>
        <v>0</v>
      </c>
      <c r="FA37">
        <f>$Q$37</f>
        <v>0</v>
      </c>
      <c r="FB37" t="str">
        <f>$R$37</f>
        <v>Over</v>
      </c>
      <c r="FC37">
        <f>$S$37</f>
        <v>0</v>
      </c>
      <c r="FD37">
        <f>$T$37</f>
        <v>0</v>
      </c>
      <c r="FE37">
        <f>$U$37</f>
        <v>0</v>
      </c>
      <c r="FG37">
        <f>$P$37</f>
        <v>0</v>
      </c>
      <c r="FH37">
        <f>$Q$37</f>
        <v>0</v>
      </c>
      <c r="FI37" t="str">
        <f>$R$37</f>
        <v>Over</v>
      </c>
      <c r="FJ37">
        <f>$S$37</f>
        <v>0</v>
      </c>
      <c r="FK37">
        <f>$T$37</f>
        <v>0</v>
      </c>
      <c r="FL37">
        <f>$U$37</f>
        <v>0</v>
      </c>
      <c r="FN37">
        <f>$P$37</f>
        <v>0</v>
      </c>
      <c r="FO37">
        <f>$Q$37</f>
        <v>0</v>
      </c>
      <c r="FP37" t="str">
        <f>$R$37</f>
        <v>Over</v>
      </c>
      <c r="FQ37">
        <f>$S$37</f>
        <v>0</v>
      </c>
      <c r="FR37">
        <f>$T$37</f>
        <v>0</v>
      </c>
      <c r="FS37">
        <f>$U$37</f>
        <v>0</v>
      </c>
      <c r="FU37">
        <f>$P$37</f>
        <v>0</v>
      </c>
      <c r="FV37">
        <f>$Q$37</f>
        <v>0</v>
      </c>
      <c r="FW37" t="str">
        <f>$R$37</f>
        <v>Over</v>
      </c>
      <c r="FX37">
        <f>$S$37</f>
        <v>0</v>
      </c>
      <c r="FY37">
        <f>$T$37</f>
        <v>0</v>
      </c>
      <c r="FZ37">
        <f>$U$37</f>
        <v>0</v>
      </c>
    </row>
    <row r="38" spans="1:182" ht="13" x14ac:dyDescent="0.3">
      <c r="A38" s="104" t="s">
        <v>123</v>
      </c>
      <c r="B38" s="104"/>
      <c r="P38" s="8" t="s">
        <v>26</v>
      </c>
      <c r="Q38" s="8" t="s">
        <v>29</v>
      </c>
      <c r="R38" s="8" t="s">
        <v>29</v>
      </c>
      <c r="S38" s="8" t="s">
        <v>29</v>
      </c>
      <c r="T38" s="8" t="s">
        <v>29</v>
      </c>
      <c r="U38" s="8" t="s">
        <v>29</v>
      </c>
      <c r="W38" s="8" t="s">
        <v>26</v>
      </c>
      <c r="X38" s="8" t="s">
        <v>29</v>
      </c>
      <c r="Y38" s="8" t="s">
        <v>29</v>
      </c>
      <c r="Z38" s="8" t="s">
        <v>29</v>
      </c>
      <c r="AA38" s="8" t="s">
        <v>29</v>
      </c>
      <c r="AB38" s="8" t="s">
        <v>29</v>
      </c>
      <c r="AD38" s="8" t="s">
        <v>26</v>
      </c>
      <c r="AE38" s="8" t="s">
        <v>29</v>
      </c>
      <c r="AF38" s="8" t="s">
        <v>29</v>
      </c>
      <c r="AG38" s="8" t="s">
        <v>29</v>
      </c>
      <c r="AH38" s="8" t="s">
        <v>29</v>
      </c>
      <c r="AI38" s="8" t="s">
        <v>29</v>
      </c>
      <c r="AK38" s="8" t="s">
        <v>26</v>
      </c>
      <c r="AL38" s="8" t="s">
        <v>29</v>
      </c>
      <c r="AM38" s="8" t="s">
        <v>29</v>
      </c>
      <c r="AN38" s="8" t="s">
        <v>29</v>
      </c>
      <c r="AO38" s="8" t="s">
        <v>29</v>
      </c>
      <c r="AP38" s="8" t="s">
        <v>29</v>
      </c>
      <c r="AR38" s="8" t="s">
        <v>26</v>
      </c>
      <c r="AS38" s="8" t="s">
        <v>29</v>
      </c>
      <c r="AT38" s="8" t="s">
        <v>29</v>
      </c>
      <c r="AU38" s="8" t="s">
        <v>29</v>
      </c>
      <c r="AV38" s="8" t="s">
        <v>29</v>
      </c>
      <c r="AW38" s="8" t="s">
        <v>29</v>
      </c>
      <c r="AY38" s="8" t="s">
        <v>26</v>
      </c>
      <c r="AZ38" s="8" t="s">
        <v>29</v>
      </c>
      <c r="BA38" s="8" t="s">
        <v>29</v>
      </c>
      <c r="BB38" s="8" t="s">
        <v>29</v>
      </c>
      <c r="BC38" s="8" t="s">
        <v>29</v>
      </c>
      <c r="BD38" s="8" t="s">
        <v>29</v>
      </c>
      <c r="BF38" s="8" t="s">
        <v>26</v>
      </c>
      <c r="BG38" s="8" t="s">
        <v>29</v>
      </c>
      <c r="BH38" s="8" t="s">
        <v>29</v>
      </c>
      <c r="BI38" s="8" t="s">
        <v>29</v>
      </c>
      <c r="BJ38" s="8" t="s">
        <v>29</v>
      </c>
      <c r="BK38" s="8" t="s">
        <v>29</v>
      </c>
      <c r="BM38" s="8" t="s">
        <v>26</v>
      </c>
      <c r="BN38" s="8" t="s">
        <v>29</v>
      </c>
      <c r="BO38" s="8" t="s">
        <v>29</v>
      </c>
      <c r="BP38" s="8" t="s">
        <v>29</v>
      </c>
      <c r="BQ38" s="8" t="s">
        <v>29</v>
      </c>
      <c r="BR38" s="8" t="s">
        <v>29</v>
      </c>
      <c r="BT38" s="8" t="s">
        <v>26</v>
      </c>
      <c r="BU38" s="8" t="s">
        <v>29</v>
      </c>
      <c r="BV38" s="8" t="s">
        <v>29</v>
      </c>
      <c r="BW38" s="8" t="s">
        <v>29</v>
      </c>
      <c r="BX38" s="8" t="s">
        <v>29</v>
      </c>
      <c r="BY38" s="8" t="s">
        <v>29</v>
      </c>
      <c r="CA38" s="8" t="s">
        <v>26</v>
      </c>
      <c r="CB38" s="8" t="s">
        <v>29</v>
      </c>
      <c r="CC38" s="8" t="s">
        <v>29</v>
      </c>
      <c r="CD38" s="8" t="s">
        <v>29</v>
      </c>
      <c r="CE38" s="8" t="s">
        <v>29</v>
      </c>
      <c r="CF38" s="8" t="s">
        <v>29</v>
      </c>
      <c r="CH38" s="8" t="s">
        <v>26</v>
      </c>
      <c r="CI38" s="8" t="s">
        <v>29</v>
      </c>
      <c r="CJ38" s="8" t="s">
        <v>29</v>
      </c>
      <c r="CK38" s="8" t="s">
        <v>29</v>
      </c>
      <c r="CL38" s="8" t="s">
        <v>29</v>
      </c>
      <c r="CM38" s="8" t="s">
        <v>29</v>
      </c>
      <c r="CN38" s="8"/>
      <c r="CO38" s="8" t="s">
        <v>26</v>
      </c>
      <c r="CP38" s="8" t="s">
        <v>29</v>
      </c>
      <c r="CQ38" s="8" t="s">
        <v>29</v>
      </c>
      <c r="CR38" s="8" t="s">
        <v>29</v>
      </c>
      <c r="CS38" s="8" t="s">
        <v>29</v>
      </c>
      <c r="CT38" s="8" t="s">
        <v>29</v>
      </c>
      <c r="CV38" t="s">
        <v>26</v>
      </c>
      <c r="CW38" t="s">
        <v>29</v>
      </c>
      <c r="CX38" t="s">
        <v>29</v>
      </c>
      <c r="CY38" t="s">
        <v>29</v>
      </c>
      <c r="CZ38" t="s">
        <v>29</v>
      </c>
      <c r="DA38" t="s">
        <v>29</v>
      </c>
      <c r="DC38" t="s">
        <v>26</v>
      </c>
      <c r="DD38" t="s">
        <v>29</v>
      </c>
      <c r="DE38" t="s">
        <v>29</v>
      </c>
      <c r="DF38" t="s">
        <v>29</v>
      </c>
      <c r="DG38" t="s">
        <v>29</v>
      </c>
      <c r="DH38" t="s">
        <v>29</v>
      </c>
      <c r="DJ38" t="s">
        <v>26</v>
      </c>
      <c r="DK38" t="s">
        <v>29</v>
      </c>
      <c r="DL38" t="s">
        <v>29</v>
      </c>
      <c r="DM38" t="s">
        <v>29</v>
      </c>
      <c r="DN38" t="s">
        <v>29</v>
      </c>
      <c r="DO38" t="s">
        <v>29</v>
      </c>
      <c r="DQ38" t="s">
        <v>26</v>
      </c>
      <c r="DR38" t="s">
        <v>29</v>
      </c>
      <c r="DS38" t="s">
        <v>29</v>
      </c>
      <c r="DT38" t="s">
        <v>29</v>
      </c>
      <c r="DU38" t="s">
        <v>29</v>
      </c>
      <c r="DV38" t="s">
        <v>29</v>
      </c>
      <c r="DX38" t="s">
        <v>26</v>
      </c>
      <c r="DY38" t="s">
        <v>29</v>
      </c>
      <c r="DZ38" t="s">
        <v>29</v>
      </c>
      <c r="EA38" t="s">
        <v>29</v>
      </c>
      <c r="EB38" t="s">
        <v>29</v>
      </c>
      <c r="EC38" t="s">
        <v>29</v>
      </c>
      <c r="EE38" t="s">
        <v>26</v>
      </c>
      <c r="EF38" t="s">
        <v>29</v>
      </c>
      <c r="EG38" t="s">
        <v>29</v>
      </c>
      <c r="EH38" t="s">
        <v>29</v>
      </c>
      <c r="EI38" t="s">
        <v>29</v>
      </c>
      <c r="EJ38" t="s">
        <v>29</v>
      </c>
      <c r="EL38" t="s">
        <v>26</v>
      </c>
      <c r="EM38" t="s">
        <v>29</v>
      </c>
      <c r="EN38" t="s">
        <v>29</v>
      </c>
      <c r="EO38" t="s">
        <v>29</v>
      </c>
      <c r="EP38" t="s">
        <v>29</v>
      </c>
      <c r="EQ38" t="s">
        <v>29</v>
      </c>
      <c r="ES38" t="s">
        <v>26</v>
      </c>
      <c r="ET38" t="s">
        <v>29</v>
      </c>
      <c r="EU38" t="s">
        <v>29</v>
      </c>
      <c r="EV38" t="s">
        <v>29</v>
      </c>
      <c r="EW38" t="s">
        <v>29</v>
      </c>
      <c r="EX38" t="s">
        <v>29</v>
      </c>
      <c r="EZ38" t="s">
        <v>26</v>
      </c>
      <c r="FA38" t="s">
        <v>29</v>
      </c>
      <c r="FB38" t="s">
        <v>29</v>
      </c>
      <c r="FC38" t="s">
        <v>29</v>
      </c>
      <c r="FD38" t="s">
        <v>29</v>
      </c>
      <c r="FE38" t="s">
        <v>29</v>
      </c>
      <c r="FG38" t="s">
        <v>26</v>
      </c>
      <c r="FH38" t="s">
        <v>29</v>
      </c>
      <c r="FI38" t="s">
        <v>29</v>
      </c>
      <c r="FJ38" t="s">
        <v>29</v>
      </c>
      <c r="FK38" t="s">
        <v>29</v>
      </c>
      <c r="FL38" t="s">
        <v>29</v>
      </c>
      <c r="FN38" t="s">
        <v>26</v>
      </c>
      <c r="FO38" t="s">
        <v>29</v>
      </c>
      <c r="FP38" t="s">
        <v>29</v>
      </c>
      <c r="FQ38" t="s">
        <v>29</v>
      </c>
      <c r="FR38" t="s">
        <v>29</v>
      </c>
      <c r="FS38" t="s">
        <v>29</v>
      </c>
      <c r="FU38" t="s">
        <v>26</v>
      </c>
      <c r="FV38" t="s">
        <v>29</v>
      </c>
      <c r="FW38" t="s">
        <v>29</v>
      </c>
      <c r="FX38" t="s">
        <v>29</v>
      </c>
      <c r="FY38" t="s">
        <v>29</v>
      </c>
      <c r="FZ38" t="s">
        <v>29</v>
      </c>
    </row>
    <row r="39" spans="1:182" x14ac:dyDescent="0.25">
      <c r="A39" s="82" t="s">
        <v>73</v>
      </c>
      <c r="B39" s="105" t="s">
        <v>59</v>
      </c>
      <c r="C39" s="105" t="s">
        <v>61</v>
      </c>
      <c r="D39" s="105" t="s">
        <v>62</v>
      </c>
      <c r="E39" s="105" t="s">
        <v>63</v>
      </c>
      <c r="F39" s="105" t="s">
        <v>64</v>
      </c>
      <c r="G39" s="105" t="s">
        <v>65</v>
      </c>
      <c r="H39" s="105" t="s">
        <v>66</v>
      </c>
      <c r="I39" s="105" t="s">
        <v>67</v>
      </c>
      <c r="J39" s="105" t="s">
        <v>68</v>
      </c>
      <c r="K39" s="105" t="s">
        <v>69</v>
      </c>
      <c r="L39" s="105" t="s">
        <v>70</v>
      </c>
      <c r="M39" s="105" t="s">
        <v>71</v>
      </c>
      <c r="N39" s="8" t="s">
        <v>8</v>
      </c>
      <c r="P39" s="120">
        <v>1000000</v>
      </c>
      <c r="Q39" s="120">
        <v>2500000</v>
      </c>
      <c r="R39" s="120">
        <v>3500000</v>
      </c>
      <c r="S39" s="120"/>
      <c r="T39" s="120"/>
      <c r="U39" s="120"/>
      <c r="W39" s="82">
        <f>$P$39</f>
        <v>1000000</v>
      </c>
      <c r="X39" s="82">
        <f>$Q$39</f>
        <v>2500000</v>
      </c>
      <c r="Y39" s="82">
        <f>$R$39</f>
        <v>3500000</v>
      </c>
      <c r="Z39" s="82">
        <f>$S$39</f>
        <v>0</v>
      </c>
      <c r="AA39" s="82">
        <f>$T$39</f>
        <v>0</v>
      </c>
      <c r="AB39" s="82">
        <f>$U$39</f>
        <v>0</v>
      </c>
      <c r="AD39" s="82">
        <f>$P$39</f>
        <v>1000000</v>
      </c>
      <c r="AE39" s="82">
        <f>$Q$39</f>
        <v>2500000</v>
      </c>
      <c r="AF39" s="82">
        <f>$R$39</f>
        <v>3500000</v>
      </c>
      <c r="AG39" s="82">
        <f>$S$39</f>
        <v>0</v>
      </c>
      <c r="AH39" s="82">
        <f>$T$39</f>
        <v>0</v>
      </c>
      <c r="AI39" s="82">
        <f>$U$39</f>
        <v>0</v>
      </c>
      <c r="AK39" s="82">
        <f>$P$39</f>
        <v>1000000</v>
      </c>
      <c r="AL39" s="82">
        <f>$Q$39</f>
        <v>2500000</v>
      </c>
      <c r="AM39" s="82">
        <f>$R$39</f>
        <v>3500000</v>
      </c>
      <c r="AN39" s="82">
        <f>$S$39</f>
        <v>0</v>
      </c>
      <c r="AO39" s="82">
        <f>$T$39</f>
        <v>0</v>
      </c>
      <c r="AP39" s="82">
        <f>$U$39</f>
        <v>0</v>
      </c>
      <c r="AR39" s="82">
        <f>$P$39</f>
        <v>1000000</v>
      </c>
      <c r="AS39" s="82">
        <f>$Q$39</f>
        <v>2500000</v>
      </c>
      <c r="AT39" s="82">
        <f>$R$39</f>
        <v>3500000</v>
      </c>
      <c r="AU39" s="82">
        <f>$S$39</f>
        <v>0</v>
      </c>
      <c r="AV39" s="82">
        <f>$T$39</f>
        <v>0</v>
      </c>
      <c r="AW39" s="82">
        <f>$U$39</f>
        <v>0</v>
      </c>
      <c r="AY39" s="82">
        <f>$P$39</f>
        <v>1000000</v>
      </c>
      <c r="AZ39" s="82">
        <f>$Q$39</f>
        <v>2500000</v>
      </c>
      <c r="BA39" s="82">
        <f>$R$39</f>
        <v>3500000</v>
      </c>
      <c r="BB39" s="82">
        <f>$S$39</f>
        <v>0</v>
      </c>
      <c r="BC39" s="82">
        <f>$T$39</f>
        <v>0</v>
      </c>
      <c r="BD39" s="82">
        <f>$U$39</f>
        <v>0</v>
      </c>
      <c r="BF39" s="82">
        <f>$P$39</f>
        <v>1000000</v>
      </c>
      <c r="BG39" s="82">
        <f>$Q$39</f>
        <v>2500000</v>
      </c>
      <c r="BH39" s="82">
        <f>$R$39</f>
        <v>3500000</v>
      </c>
      <c r="BI39" s="82">
        <f>$S$39</f>
        <v>0</v>
      </c>
      <c r="BJ39" s="82">
        <f>$T$39</f>
        <v>0</v>
      </c>
      <c r="BK39" s="82">
        <f>$U$39</f>
        <v>0</v>
      </c>
      <c r="BM39" s="82">
        <f>$P$39</f>
        <v>1000000</v>
      </c>
      <c r="BN39" s="82">
        <f>$Q$39</f>
        <v>2500000</v>
      </c>
      <c r="BO39" s="82">
        <f>$R$39</f>
        <v>3500000</v>
      </c>
      <c r="BP39" s="82">
        <f>$S$39</f>
        <v>0</v>
      </c>
      <c r="BQ39" s="82">
        <f>$T$39</f>
        <v>0</v>
      </c>
      <c r="BR39" s="82">
        <f>$U$39</f>
        <v>0</v>
      </c>
      <c r="BT39" s="82">
        <f>$P$39</f>
        <v>1000000</v>
      </c>
      <c r="BU39" s="82">
        <f>$Q$39</f>
        <v>2500000</v>
      </c>
      <c r="BV39" s="82">
        <f>$R$39</f>
        <v>3500000</v>
      </c>
      <c r="BW39" s="82">
        <f>$S$39</f>
        <v>0</v>
      </c>
      <c r="BX39" s="82">
        <f>$T$39</f>
        <v>0</v>
      </c>
      <c r="BY39" s="82">
        <f>$U$39</f>
        <v>0</v>
      </c>
      <c r="CA39" s="82">
        <f>$P$39</f>
        <v>1000000</v>
      </c>
      <c r="CB39" s="82">
        <f>$Q$39</f>
        <v>2500000</v>
      </c>
      <c r="CC39" s="82">
        <f>$R$39</f>
        <v>3500000</v>
      </c>
      <c r="CD39" s="82">
        <f>$S$39</f>
        <v>0</v>
      </c>
      <c r="CE39" s="82">
        <f>$T$39</f>
        <v>0</v>
      </c>
      <c r="CF39" s="82">
        <f>$U$39</f>
        <v>0</v>
      </c>
      <c r="CH39" s="82">
        <f>$P$39</f>
        <v>1000000</v>
      </c>
      <c r="CI39" s="82">
        <f>$Q$39</f>
        <v>2500000</v>
      </c>
      <c r="CJ39" s="82">
        <f>$R$39</f>
        <v>3500000</v>
      </c>
      <c r="CK39" s="82">
        <f>$S$39</f>
        <v>0</v>
      </c>
      <c r="CL39" s="82">
        <f>$T$39</f>
        <v>0</v>
      </c>
      <c r="CM39" s="82">
        <f>$U$39</f>
        <v>0</v>
      </c>
      <c r="CO39" s="82">
        <f>$P$39</f>
        <v>1000000</v>
      </c>
      <c r="CP39" s="82">
        <f>$Q$39</f>
        <v>2500000</v>
      </c>
      <c r="CQ39" s="82">
        <f>$R$39</f>
        <v>3500000</v>
      </c>
      <c r="CR39" s="82">
        <f>$S$39</f>
        <v>0</v>
      </c>
      <c r="CS39" s="82">
        <f>$T$39</f>
        <v>0</v>
      </c>
      <c r="CT39" s="82">
        <f>$U$39</f>
        <v>0</v>
      </c>
      <c r="CV39" s="82">
        <f>$P$39</f>
        <v>1000000</v>
      </c>
      <c r="CW39" s="82">
        <f>$Q$39</f>
        <v>2500000</v>
      </c>
      <c r="CX39" s="82">
        <f>$R$39</f>
        <v>3500000</v>
      </c>
      <c r="CY39" s="82">
        <f>$S$39</f>
        <v>0</v>
      </c>
      <c r="CZ39" s="82">
        <f>$T$39</f>
        <v>0</v>
      </c>
      <c r="DA39" s="82">
        <f>$U$39</f>
        <v>0</v>
      </c>
      <c r="DC39" s="82">
        <f>$P$39</f>
        <v>1000000</v>
      </c>
      <c r="DD39" s="82">
        <f>$Q$39</f>
        <v>2500000</v>
      </c>
      <c r="DE39" s="82">
        <f>$R$39</f>
        <v>3500000</v>
      </c>
      <c r="DF39" s="82">
        <f>$S$39</f>
        <v>0</v>
      </c>
      <c r="DG39" s="82">
        <f>$T$39</f>
        <v>0</v>
      </c>
      <c r="DH39" s="82">
        <f>$U$39</f>
        <v>0</v>
      </c>
      <c r="DJ39" s="82">
        <f>$P$39</f>
        <v>1000000</v>
      </c>
      <c r="DK39" s="82">
        <f>$Q$39</f>
        <v>2500000</v>
      </c>
      <c r="DL39" s="82">
        <f>$R$39</f>
        <v>3500000</v>
      </c>
      <c r="DM39" s="82">
        <f>$S$39</f>
        <v>0</v>
      </c>
      <c r="DN39" s="82">
        <f>$T$39</f>
        <v>0</v>
      </c>
      <c r="DO39" s="82">
        <f>$U$39</f>
        <v>0</v>
      </c>
      <c r="DQ39" s="82">
        <f>$P$39</f>
        <v>1000000</v>
      </c>
      <c r="DR39" s="82">
        <f>$Q$39</f>
        <v>2500000</v>
      </c>
      <c r="DS39" s="82">
        <f>$R$39</f>
        <v>3500000</v>
      </c>
      <c r="DT39" s="82">
        <f>$S$39</f>
        <v>0</v>
      </c>
      <c r="DU39" s="82">
        <f>$T$39</f>
        <v>0</v>
      </c>
      <c r="DV39" s="82">
        <f>$U$39</f>
        <v>0</v>
      </c>
      <c r="DX39" s="82">
        <f>$P$39</f>
        <v>1000000</v>
      </c>
      <c r="DY39" s="82">
        <f>$Q$39</f>
        <v>2500000</v>
      </c>
      <c r="DZ39" s="82">
        <f>$R$39</f>
        <v>3500000</v>
      </c>
      <c r="EA39" s="82">
        <f>$S$39</f>
        <v>0</v>
      </c>
      <c r="EB39" s="82">
        <f>$T$39</f>
        <v>0</v>
      </c>
      <c r="EC39" s="82">
        <f>$U$39</f>
        <v>0</v>
      </c>
      <c r="EE39" s="82">
        <f>$P$39</f>
        <v>1000000</v>
      </c>
      <c r="EF39" s="82">
        <f>$Q$39</f>
        <v>2500000</v>
      </c>
      <c r="EG39" s="82">
        <f>$R$39</f>
        <v>3500000</v>
      </c>
      <c r="EH39" s="82">
        <f>$S$39</f>
        <v>0</v>
      </c>
      <c r="EI39" s="82">
        <f>$T$39</f>
        <v>0</v>
      </c>
      <c r="EJ39" s="82">
        <f>$U$39</f>
        <v>0</v>
      </c>
      <c r="EL39" s="82">
        <f>$P$39</f>
        <v>1000000</v>
      </c>
      <c r="EM39" s="82">
        <f>$Q$39</f>
        <v>2500000</v>
      </c>
      <c r="EN39" s="82">
        <f>$R$39</f>
        <v>3500000</v>
      </c>
      <c r="EO39" s="82">
        <f>$S$39</f>
        <v>0</v>
      </c>
      <c r="EP39" s="82">
        <f>$T$39</f>
        <v>0</v>
      </c>
      <c r="EQ39" s="82">
        <f>$U$39</f>
        <v>0</v>
      </c>
      <c r="ES39" s="82">
        <f>$P$39</f>
        <v>1000000</v>
      </c>
      <c r="ET39" s="82">
        <f>$Q$39</f>
        <v>2500000</v>
      </c>
      <c r="EU39" s="82">
        <f>$R$39</f>
        <v>3500000</v>
      </c>
      <c r="EV39" s="82">
        <f>$S$39</f>
        <v>0</v>
      </c>
      <c r="EW39" s="82">
        <f>$T$39</f>
        <v>0</v>
      </c>
      <c r="EX39" s="82">
        <f>$U$39</f>
        <v>0</v>
      </c>
      <c r="EZ39" s="82">
        <f>$P$39</f>
        <v>1000000</v>
      </c>
      <c r="FA39" s="82">
        <f>$Q$39</f>
        <v>2500000</v>
      </c>
      <c r="FB39" s="82">
        <f>$R$39</f>
        <v>3500000</v>
      </c>
      <c r="FC39" s="82">
        <f>$S$39</f>
        <v>0</v>
      </c>
      <c r="FD39" s="82">
        <f>$T$39</f>
        <v>0</v>
      </c>
      <c r="FE39" s="82">
        <f>$U$39</f>
        <v>0</v>
      </c>
      <c r="FG39" s="82">
        <f>$P$39</f>
        <v>1000000</v>
      </c>
      <c r="FH39" s="82">
        <f>$Q$39</f>
        <v>2500000</v>
      </c>
      <c r="FI39" s="82">
        <f>$R$39</f>
        <v>3500000</v>
      </c>
      <c r="FJ39" s="82">
        <f>$S$39</f>
        <v>0</v>
      </c>
      <c r="FK39" s="82">
        <f>$T$39</f>
        <v>0</v>
      </c>
      <c r="FL39" s="82">
        <f>$U$39</f>
        <v>0</v>
      </c>
      <c r="FN39" s="82">
        <f>$P$39</f>
        <v>1000000</v>
      </c>
      <c r="FO39" s="82">
        <f>$Q$39</f>
        <v>2500000</v>
      </c>
      <c r="FP39" s="82">
        <f>$R$39</f>
        <v>3500000</v>
      </c>
      <c r="FQ39" s="82">
        <f>$S$39</f>
        <v>0</v>
      </c>
      <c r="FR39" s="82">
        <f>$T$39</f>
        <v>0</v>
      </c>
      <c r="FS39" s="82">
        <f>$U$39</f>
        <v>0</v>
      </c>
      <c r="FU39" s="82">
        <f>$P$39</f>
        <v>1000000</v>
      </c>
      <c r="FV39" s="82">
        <f>$Q$39</f>
        <v>2500000</v>
      </c>
      <c r="FW39" s="82">
        <f>$R$39</f>
        <v>3500000</v>
      </c>
      <c r="FX39" s="82">
        <f>$S$39</f>
        <v>0</v>
      </c>
      <c r="FY39" s="82">
        <f>$T$39</f>
        <v>0</v>
      </c>
      <c r="FZ39" s="82">
        <f>$U$39</f>
        <v>0</v>
      </c>
    </row>
    <row r="40" spans="1:182" x14ac:dyDescent="0.25">
      <c r="A40" t="s">
        <v>113</v>
      </c>
      <c r="B40">
        <v>2442000</v>
      </c>
      <c r="C40">
        <v>2381000</v>
      </c>
      <c r="D40">
        <v>2123000</v>
      </c>
      <c r="E40">
        <v>2070000</v>
      </c>
      <c r="F40">
        <v>2022000</v>
      </c>
      <c r="G40">
        <v>2290000</v>
      </c>
      <c r="H40">
        <v>2242000</v>
      </c>
      <c r="I40">
        <v>2222000</v>
      </c>
      <c r="J40">
        <v>2126000</v>
      </c>
      <c r="K40">
        <v>2388000</v>
      </c>
      <c r="L40">
        <v>1773000</v>
      </c>
      <c r="M40">
        <v>2128000</v>
      </c>
      <c r="N40" s="121">
        <f>SUM(B40:M40)</f>
        <v>26207000</v>
      </c>
      <c r="P40">
        <f t="shared" ref="P40:P48" si="3">IF(B40&lt;$P$39,B40,$P$39)</f>
        <v>1000000</v>
      </c>
      <c r="Q40">
        <f t="shared" ref="Q40:Q48" si="4">IF($Q$37&gt;0,IF(B40&gt;$P$39,B40-$P$39,0),IF(B40&lt;($P$39+$Q$39),B40-P40,$Q$39))</f>
        <v>1442000</v>
      </c>
      <c r="R40">
        <f t="shared" ref="R40:R48" si="5">IF($R$37&gt;0,IF(B40&gt;($P$39+$Q$39),B40-($P$39+$Q$39),0),IF(B40&gt;($P$39+$Q$39),IF(B40&lt;($P$39+$Q$39+$R$39),B40-($P$39+$Q$39),$R$39),0))</f>
        <v>0</v>
      </c>
      <c r="S40">
        <f t="shared" ref="S40:S48" si="6">IF($S$37&gt;0,IF(B40&gt;($P$39+$Q$39+$R$39),B40-($P$39+$Q$39+$R$39),0),IF(B40&gt;($P$39+$Q$39+$R$39),IF(B40&lt;($P$39+$Q$39+$R$39+$S$39),B40-($P$39+$Q$39+$R$39),$S$39),0))</f>
        <v>0</v>
      </c>
      <c r="T40">
        <f t="shared" ref="T40:T48" si="7">IF($T$37&gt;0,IF(B40&gt;($P$39+$Q$39+$R$39+$S$39),B40-($P$39+$Q$39+$R$39+$S$39),0),IF(B40&gt;($P$39+$Q$39+$R$39+$S$39),IF(B40&lt;($P$39+$Q$39+$R$39+$S$39+$T$39),B40-($P$39+$Q$39+$R$39+$S$39),$T$39),0))</f>
        <v>0</v>
      </c>
      <c r="U40">
        <f t="shared" ref="U40:U48" si="8">IF($U$37&gt;0,IF(B40&gt;($P$39+$Q$39+$R$39+$S$39+$T$39),B40-($P$39+$Q$39+$R$39+$S$39+$T$39),0),IF(B40&gt;($P$39+$Q$39+$R$39+$S$39+$T$39),IF(B40&lt;($P$39+$Q$39+$R$39+$S$39+$T$39+$U$39),B40-($P$39+$Q$39+$R$39+$S$39+$T$39),$U$39),0))</f>
        <v>0</v>
      </c>
      <c r="W40">
        <f t="shared" ref="W40:W48" si="9">IF(C40&lt;$P$39,C40,$P$39)</f>
        <v>1000000</v>
      </c>
      <c r="X40">
        <f t="shared" ref="X40:X48" si="10">IF($Q$37&gt;0,IF(C40&gt;$P$39,C40-$P$39,0),IF(C40&lt;($P$39+$Q$39),C40-W40,$Q$39))</f>
        <v>1381000</v>
      </c>
      <c r="Y40">
        <f t="shared" ref="Y40:Y48" si="11">IF($R$37&gt;0,IF(C40&gt;($P$39+$Q$39),C40-($P$39+$Q$39),0),IF(C40&gt;($P$39+$Q$39),IF(C40&lt;($P$39+$Q$39+$R$39),C40-($P$39+$Q$39),$R$39),0))</f>
        <v>0</v>
      </c>
      <c r="Z40">
        <f t="shared" ref="Z40:Z48" si="12">IF($S$37&gt;0,IF(C40&gt;($P$39+$Q$39+$R$39),C40-($P$39+$Q$39+$R$39),0),IF(C40&gt;($P$39+$Q$39+$R$39),IF(C40&lt;($P$39+$Q$39+$R$39+$S$39),C40-($P$39+$Q$39+$R$39),$S$39),0))</f>
        <v>0</v>
      </c>
      <c r="AA40">
        <f t="shared" ref="AA40:AA48" si="13">IF($T$37&gt;0,IF(C40&gt;($P$39+$Q$39+$R$39+$S$39),C40-($P$39+$Q$39+$R$39+$S$39),0),IF(C40&gt;($P$39+$Q$39+$R$39+$S$39),IF(C40&lt;($P$39+$Q$39+$R$39+$S$39+$T$39),C40-($P$39+$Q$39+$R$39+$S$39),$T$39),0))</f>
        <v>0</v>
      </c>
      <c r="AB40">
        <f t="shared" ref="AB40:AB48" si="14">IF($U$37&gt;0,IF(C40&gt;($P$39+$Q$39+$R$39+$S$39+$T$39),C40-($P$39+$Q$39+$R$39+$S$39+$T$39),0),IF(C40&gt;($P$39+$Q$39+$R$39+$S$39+$T$39),IF(C40&lt;($P$39+$Q$39+$R$39+$S$39+$T$39+$U$39),C40-($P$39+$Q$39+$R$39+$S$39+$T$39),$U$39),0))</f>
        <v>0</v>
      </c>
      <c r="AD40">
        <f t="shared" ref="AD40:AD48" si="15">IF(D40&lt;$P$39,D40,$P$39)</f>
        <v>1000000</v>
      </c>
      <c r="AE40">
        <f t="shared" ref="AE40:AE48" si="16">IF($Q$37&gt;0,IF(D40&gt;$P$39,D40-$P$39,0),IF(D40&lt;($P$39+$Q$39),D40-AD40,$Q$39))</f>
        <v>1123000</v>
      </c>
      <c r="AF40">
        <f t="shared" ref="AF40:AF48" si="17">IF($R$37&gt;0,IF(D40&gt;($P$39+$Q$39),D40-($P$39+$Q$39),0),IF(D40&gt;($P$39+$Q$39),IF(D40&lt;($P$39+$Q$39+$R$39),D40-($P$39+$Q$39),$R$39),0))</f>
        <v>0</v>
      </c>
      <c r="AG40">
        <f t="shared" ref="AG40:AG48" si="18">IF($S$37&gt;0,IF(D40&gt;($P$39+$Q$39+$R$39),D40-($P$39+$Q$39+$R$39),0),IF(D40&gt;($P$39+$Q$39+$R$39),IF(D40&lt;($P$39+$Q$39+$R$39+$S$39),D40-($P$39+$Q$39+$R$39),$S$39),0))</f>
        <v>0</v>
      </c>
      <c r="AH40">
        <f t="shared" ref="AH40:AH48" si="19">IF($T$37&gt;0,IF(D40&gt;($P$39+$Q$39+$R$39+$S$39),D40-($P$39+$Q$39+$R$39+$S$39),0),IF(D40&gt;($P$39+$Q$39+$R$39+$S$39),IF(D40&lt;($P$39+$Q$39+$R$39+$S$39+$T$39),D40-($P$39+$Q$39+$R$39+$S$39),$T$39),0))</f>
        <v>0</v>
      </c>
      <c r="AI40">
        <f t="shared" ref="AI40:AI48" si="20">IF($U$37&gt;0,IF(D40&gt;($P$39+$Q$39+$R$39+$S$39+$T$39),D40-($P$39+$Q$39+$R$39+$S$39+$T$39),0),IF(D40&gt;($P$39+$Q$39+$R$39+$S$39+$T$39),IF(D40&lt;($P$39+$Q$39+$R$39+$S$39+$T$39+$U$39),D40-($P$39+$Q$39+$R$39+$S$39+$T$39),$U$39),0))</f>
        <v>0</v>
      </c>
      <c r="AK40">
        <f>IF(E40&lt;$P$39,E40,$P$39)</f>
        <v>1000000</v>
      </c>
      <c r="AL40">
        <f>IF($Q$37&gt;0,IF(E40&gt;$P$39,E40-$P$39,0),IF(E40&lt;($P$39+$Q$39),E40-AK40,$Q$39))</f>
        <v>1070000</v>
      </c>
      <c r="AM40">
        <f>IF($R$37&gt;0,IF(E40&gt;($P$39+$Q$39),E40-($P$39+$Q$39),0),IF(E40&gt;($P$39+$Q$39),IF(E40&lt;($P$39+$Q$39+$R$39),E40-($P$39+$Q$39),$R$39),0))</f>
        <v>0</v>
      </c>
      <c r="AN40">
        <f>IF($S$37&gt;0,IF(E40&gt;($P$39+$Q$39+$R$39),E40-($P$39+$Q$39+$R$39),0),IF(E40&gt;($P$39+$Q$39+$R$39),IF(E40&lt;($P$39+$Q$39+$R$39+$S$39),E40-($P$39+$Q$39+$R$39),$S$39),0))</f>
        <v>0</v>
      </c>
      <c r="AO40">
        <f>IF($T$37&gt;0,IF(E40&gt;($P$39+$Q$39+$R$39+$S$39),E40-($P$39+$Q$39+$R$39+$S$39),0),IF(E40&gt;($P$39+$Q$39+$R$39+$S$39),IF(E40&lt;($P$39+$Q$39+$R$39+$S$39+$T$39),E40-($P$39+$Q$39+$R$39+$S$39),$T$39),0))</f>
        <v>0</v>
      </c>
      <c r="AP40">
        <f>IF($U$37&gt;0,IF(E40&gt;($P$39+$Q$39+$R$39+$S$39+$T$39),E40-($P$39+$Q$39+$R$39+$S$39+$T$39),0),IF(E40&gt;($P$39+$Q$39+$R$39+$S$39+$T$39),IF(E40&lt;($P$39+$Q$39+$R$39+$S$39+$T$39+$U$39),E40-($P$39+$Q$39+$R$39+$S$39+$T$39),$U$39),0))</f>
        <v>0</v>
      </c>
      <c r="AR40">
        <f t="shared" ref="AR40:AR48" si="21">IF(F40&lt;$P$39,F40,$P$39)</f>
        <v>1000000</v>
      </c>
      <c r="AS40">
        <f t="shared" ref="AS40:AS48" si="22">IF($Q$37&gt;0,IF(F40&gt;$P$39,F40-$P$39,0),IF(F40&lt;($P$39+$Q$39),F40-AR40,$Q$39))</f>
        <v>1022000</v>
      </c>
      <c r="AT40">
        <f t="shared" ref="AT40:AT48" si="23">IF($R$37&gt;0,IF(F40&gt;($P$39+$Q$39),F40-($P$39+$Q$39),0),IF(F40&gt;($P$39+$Q$39),IF(F40&lt;($P$39+$Q$39+$R$39),F40-($P$39+$Q$39),$R$39),0))</f>
        <v>0</v>
      </c>
      <c r="AU40">
        <f t="shared" ref="AU40:AU48" si="24">IF($S$37&gt;0,IF(F40&gt;($P$39+$Q$39+$R$39),F40-($P$39+$Q$39+$R$39),0),IF(F40&gt;($P$39+$Q$39+$R$39),IF(F40&lt;($P$39+$Q$39+$R$39+$S$39),F40-($P$39+$Q$39+$R$39),$S$39),0))</f>
        <v>0</v>
      </c>
      <c r="AV40">
        <f t="shared" ref="AV40:AV48" si="25">IF($T$37&gt;0,IF(F40&gt;($P$39+$Q$39+$R$39+$S$39),F40-($P$39+$Q$39+$R$39+$S$39),0),IF(F40&gt;($P$39+$Q$39+$R$39+$S$39),IF(F40&lt;($P$39+$Q$39+$R$39+$S$39+$T$39),F40-($P$39+$Q$39+$R$39+$S$39),$T$39),0))</f>
        <v>0</v>
      </c>
      <c r="AW40">
        <f t="shared" ref="AW40:AW48" si="26">IF($U$37&gt;0,IF(F40&gt;($P$39+$Q$39+$R$39+$S$39+$T$39),F40-($P$39+$Q$39+$R$39+$S$39+$T$39),0),IF(F40&gt;($P$39+$Q$39+$R$39+$S$39+$T$39),IF(F40&lt;($P$39+$Q$39+$R$39+$S$39+$T$39+$U$39),F40-($P$39+$Q$39+$R$39+$S$39+$T$39),$U$39),0))</f>
        <v>0</v>
      </c>
      <c r="AY40">
        <f t="shared" ref="AY40:AY48" si="27">IF(G40&lt;$P$39,G40,$P$39)</f>
        <v>1000000</v>
      </c>
      <c r="AZ40">
        <f t="shared" ref="AZ40:AZ48" si="28">IF($Q$37&gt;0,IF(G40&gt;$P$39,G40-$P$39,0),IF(G40&lt;($P$39+$Q$39),G40-AY40,$Q$39))</f>
        <v>1290000</v>
      </c>
      <c r="BA40">
        <f t="shared" ref="BA40:BA48" si="29">IF($R$37&gt;0,IF(G40&gt;($P$39+$Q$39),G40-($P$39+$Q$39),0),IF(G40&gt;($P$39+$Q$39),IF(G40&lt;($P$39+$Q$39+$R$39),G40-($P$39+$Q$39),$R$39),0))</f>
        <v>0</v>
      </c>
      <c r="BB40">
        <f t="shared" ref="BB40:BB48" si="30">IF($S$37&gt;0,IF(G40&gt;($P$39+$Q$39+$R$39),G40-($P$39+$Q$39+$R$39),0),IF(G40&gt;($P$39+$Q$39+$R$39),IF(G40&lt;($P$39+$Q$39+$R$39+$S$39),G40-($P$39+$Q$39+$R$39),$S$39),0))</f>
        <v>0</v>
      </c>
      <c r="BC40">
        <f t="shared" ref="BC40:BC48" si="31">IF($T$37&gt;0,IF(G40&gt;($P$39+$Q$39+$R$39+$S$39),G40-($P$39+$Q$39+$R$39+$S$39),0),IF(G40&gt;($P$39+$Q$39+$R$39+$S$39),IF(G40&lt;($P$39+$Q$39+$R$39+$S$39+$T$39),G40-($P$39+$Q$39+$R$39+$S$39),$T$39),0))</f>
        <v>0</v>
      </c>
      <c r="BD40">
        <f t="shared" ref="BD40:BD48" si="32">IF($U$37&gt;0,IF(G40&gt;($P$39+$Q$39+$R$39+$S$39+$T$39),G40-($P$39+$Q$39+$R$39+$S$39+$T$39),0),IF(G40&gt;($P$39+$Q$39+$R$39+$S$39+$T$39),IF(G40&lt;($P$39+$Q$39+$R$39+$S$39+$T$39+$U$39),G40-($P$39+$Q$39+$R$39+$S$39+$T$39),$U$39),0))</f>
        <v>0</v>
      </c>
      <c r="BF40">
        <f t="shared" ref="BF40:BF48" si="33">IF(H40&lt;$P$39,H40,$P$39)</f>
        <v>1000000</v>
      </c>
      <c r="BG40">
        <f t="shared" ref="BG40:BG48" si="34">IF($Q$37&gt;0,IF(H40&gt;$P$39,H40-$P$39,0),IF(H40&lt;($P$39+$Q$39),H40-BF40,$Q$39))</f>
        <v>1242000</v>
      </c>
      <c r="BH40">
        <f t="shared" ref="BH40:BH48" si="35">IF($R$37&gt;0,IF(H40&gt;($P$39+$Q$39),H40-($P$39+$Q$39),0),IF(H40&gt;($P$39+$Q$39),IF(H40&lt;($P$39+$Q$39+$R$39),H40-($P$39+$Q$39),$R$39),0))</f>
        <v>0</v>
      </c>
      <c r="BI40">
        <f t="shared" ref="BI40:BI48" si="36">IF($S$37&gt;0,IF(H40&gt;($P$39+$Q$39+$R$39),H40-($P$39+$Q$39+$R$39),0),IF(H40&gt;($P$39+$Q$39+$R$39),IF(H40&lt;($P$39+$Q$39+$R$39+$S$39),H40-($P$39+$Q$39+$R$39),$S$39),0))</f>
        <v>0</v>
      </c>
      <c r="BJ40">
        <f t="shared" ref="BJ40:BJ48" si="37">IF($T$37&gt;0,IF(H40&gt;($P$39+$Q$39+$R$39+$S$39),H40-($P$39+$Q$39+$R$39+$S$39),0),IF(H40&gt;($P$39+$Q$39+$R$39+$S$39),IF(H40&lt;($P$39+$Q$39+$R$39+$S$39+$T$39),H40-($P$39+$Q$39+$R$39+$S$39),$T$39),0))</f>
        <v>0</v>
      </c>
      <c r="BK40">
        <f t="shared" ref="BK40:BK48" si="38">IF($U$37&gt;0,IF(H40&gt;($P$39+$Q$39+$R$39+$S$39+$T$39),H40-($P$39+$Q$39+$R$39+$S$39+$T$39),0),IF(H40&gt;($P$39+$Q$39+$R$39+$S$39+$T$39),IF(H40&lt;($P$39+$Q$39+$R$39+$S$39+$T$39+$U$39),H40-($P$39+$Q$39+$R$39+$S$39+$T$39),$U$39),0))</f>
        <v>0</v>
      </c>
      <c r="BM40">
        <f t="shared" ref="BM40:BM48" si="39">IF(I40&lt;$P$39,I40,$P$39)</f>
        <v>1000000</v>
      </c>
      <c r="BN40">
        <f t="shared" ref="BN40:BN48" si="40">IF($Q$37&gt;0,IF(I40&gt;$P$39,I40-$P$39,0),IF(I40&lt;($P$39+$Q$39),I40-BM40,$Q$39))</f>
        <v>1222000</v>
      </c>
      <c r="BO40">
        <f t="shared" ref="BO40:BO48" si="41">IF($R$37&gt;0,IF(I40&gt;($P$39+$Q$39),I40-($P$39+$Q$39),0),IF(I40&gt;($P$39+$Q$39),IF(I40&lt;($P$39+$Q$39+$R$39),I40-($P$39+$Q$39),$R$39),0))</f>
        <v>0</v>
      </c>
      <c r="BP40">
        <f t="shared" ref="BP40:BP48" si="42">IF($S$37&gt;0,IF(I40&gt;($P$39+$Q$39+$R$39),I40-($P$39+$Q$39+$R$39),0),IF(I40&gt;($P$39+$Q$39+$R$39),IF(I40&lt;($P$39+$Q$39+$R$39+$S$39),I40-($P$39+$Q$39+$R$39),$S$39),0))</f>
        <v>0</v>
      </c>
      <c r="BQ40">
        <f t="shared" ref="BQ40:BQ48" si="43">IF($T$37&gt;0,IF(I40&gt;($P$39+$Q$39+$R$39+$S$39),I40-($P$39+$Q$39+$R$39+$S$39),0),IF(I40&gt;($P$39+$Q$39+$R$39+$S$39),IF(I40&lt;($P$39+$Q$39+$R$39+$S$39+$T$39),I40-($P$39+$Q$39+$R$39+$S$39),$T$39),0))</f>
        <v>0</v>
      </c>
      <c r="BR40">
        <f t="shared" ref="BR40:BR48" si="44">IF($U$37&gt;0,IF(I40&gt;($P$39+$Q$39+$R$39+$S$39+$T$39),I40-($P$39+$Q$39+$R$39+$S$39+$T$39),0),IF(I40&gt;($P$39+$Q$39+$R$39+$S$39+$T$39),IF(I40&lt;($P$39+$Q$39+$R$39+$S$39+$T$39+$U$39),I40-($P$39+$Q$39+$R$39+$S$39+$T$39),$U$39),0))</f>
        <v>0</v>
      </c>
      <c r="BT40">
        <f t="shared" ref="BT40:BT48" si="45">IF(J40&lt;$P$39,J40,$P$39)</f>
        <v>1000000</v>
      </c>
      <c r="BU40">
        <f t="shared" ref="BU40:BU48" si="46">IF($Q$37&gt;0,IF(J40&gt;$P$39,J40-$P$39,0),IF(J40&lt;($P$39+$Q$39),J40-BT40,$Q$39))</f>
        <v>1126000</v>
      </c>
      <c r="BV40">
        <f t="shared" ref="BV40:BV48" si="47">IF($R$37&gt;0,IF(J40&gt;($P$39+$Q$39),J40-($P$39+$Q$39),0),IF(J40&gt;($P$39+$Q$39),IF(J40&lt;($P$39+$Q$39+$R$39),J40-($P$39+$Q$39),$R$39),0))</f>
        <v>0</v>
      </c>
      <c r="BW40">
        <f t="shared" ref="BW40:BW48" si="48">IF($S$37&gt;0,IF(J40&gt;($P$39+$Q$39+$R$39),J40-($P$39+$Q$39+$R$39),0),IF(J40&gt;($P$39+$Q$39+$R$39),IF(J40&lt;($P$39+$Q$39+$R$39+$S$39),J40-($P$39+$Q$39+$R$39),$S$39),0))</f>
        <v>0</v>
      </c>
      <c r="BX40">
        <f t="shared" ref="BX40:BX48" si="49">IF($T$37&gt;0,IF(J40&gt;($P$39+$Q$39+$R$39+$S$39),J40-($P$39+$Q$39+$R$39+$S$39),0),IF(J40&gt;($P$39+$Q$39+$R$39+$S$39),IF(J40&lt;($P$39+$Q$39+$R$39+$S$39+$T$39),J40-($P$39+$Q$39+$R$39+$S$39),$T$39),0))</f>
        <v>0</v>
      </c>
      <c r="BY40">
        <f t="shared" ref="BY40:BY48" si="50">IF($U$37&gt;0,IF(J40&gt;($P$39+$Q$39+$R$39+$S$39+$T$39),J40-($P$39+$Q$39+$R$39+$S$39+$T$39),0),IF(J40&gt;($P$39+$Q$39+$R$39+$S$39+$T$39),IF(J40&lt;($P$39+$Q$39+$R$39+$S$39+$T$39+$U$39),J40-($P$39+$Q$39+$R$39+$S$39+$T$39),$U$39),0))</f>
        <v>0</v>
      </c>
      <c r="CA40">
        <f t="shared" ref="CA40:CA48" si="51">IF(K40&lt;$P$39,K40,$P$39)</f>
        <v>1000000</v>
      </c>
      <c r="CB40">
        <f t="shared" ref="CB40:CB48" si="52">IF($Q$37&gt;0,IF(K40&gt;$P$39,K40-$P$39,0),IF(K40&lt;($P$39+$Q$39),K40-CA40,$Q$39))</f>
        <v>1388000</v>
      </c>
      <c r="CC40">
        <f t="shared" ref="CC40:CC48" si="53">IF($R$37&gt;0,IF(K40&gt;($P$39+$Q$39),K40-($P$39+$Q$39),0),IF(K40&gt;($P$39+$Q$39),IF(K40&lt;($P$39+$Q$39+$R$39),K40-($P$39+$Q$39),$R$39),0))</f>
        <v>0</v>
      </c>
      <c r="CD40">
        <f t="shared" ref="CD40:CD48" si="54">IF($S$37&gt;0,IF(K40&gt;($P$39+$Q$39+$R$39),K40-($P$39+$Q$39+$R$39),0),IF(K40&gt;($P$39+$Q$39+$R$39),IF(K40&lt;($P$39+$Q$39+$R$39+$S$39),K40-($P$39+$Q$39+$R$39),$S$39),0))</f>
        <v>0</v>
      </c>
      <c r="CE40">
        <f t="shared" ref="CE40:CE48" si="55">IF($T$37&gt;0,IF(K40&gt;($P$39+$Q$39+$R$39+$S$39),K40-($P$39+$Q$39+$R$39+$S$39),0),IF(K40&gt;($P$39+$Q$39+$R$39+$S$39),IF(K40&lt;($P$39+$Q$39+$R$39+$S$39+$T$39),K40-($P$39+$Q$39+$R$39+$S$39),$T$39),0))</f>
        <v>0</v>
      </c>
      <c r="CF40">
        <f t="shared" ref="CF40:CF48" si="56">IF($U$37&gt;0,IF(K40&gt;($P$39+$Q$39+$R$39+$S$39+$T$39),K40-($P$39+$Q$39+$R$39+$S$39+$T$39),0),IF(K40&gt;($P$39+$Q$39+$R$39+$S$39+$T$39),IF(K40&lt;($P$39+$Q$39+$R$39+$S$39+$T$39+$U$39),K40-($P$39+$Q$39+$R$39+$S$39+$T$39),$U$39),0))</f>
        <v>0</v>
      </c>
      <c r="CH40">
        <f t="shared" ref="CH40:CH48" si="57">IF(L40&lt;$P$39,L40,$P$39)</f>
        <v>1000000</v>
      </c>
      <c r="CI40">
        <f t="shared" ref="CI40:CI48" si="58">IF($Q$37&gt;0,IF(L40&gt;$P$39,L40-$P$39,0),IF(L40&lt;($P$39+$Q$39),L40-CH40,$Q$39))</f>
        <v>773000</v>
      </c>
      <c r="CJ40">
        <f t="shared" ref="CJ40:CJ48" si="59">IF($R$37&gt;0,IF(L40&gt;($P$39+$Q$39),L40-($P$39+$Q$39),0),IF(L40&gt;($P$39+$Q$39),IF(L40&lt;($P$39+$Q$39+$R$39),L40-($P$39+$Q$39),$R$39),0))</f>
        <v>0</v>
      </c>
      <c r="CK40">
        <f t="shared" ref="CK40:CK48" si="60">IF($S$37&gt;0,IF(L40&gt;($P$39+$Q$39+$R$39),L40-($P$39+$Q$39+$R$39),0),IF(L40&gt;($P$39+$Q$39+$R$39),IF(L40&lt;($P$39+$Q$39+$R$39+$S$39),L40-($P$39+$Q$39+$R$39),$S$39),0))</f>
        <v>0</v>
      </c>
      <c r="CL40">
        <f t="shared" ref="CL40:CL48" si="61">IF($T$37&gt;0,IF(L40&gt;($P$39+$Q$39+$R$39+$S$39),L40-($P$39+$Q$39+$R$39+$S$39),0),IF(L40&gt;($P$39+$Q$39+$R$39+$S$39),IF(L40&lt;($P$39+$Q$39+$R$39+$S$39+$T$39),L40-($P$39+$Q$39+$R$39+$S$39),$T$39),0))</f>
        <v>0</v>
      </c>
      <c r="CM40">
        <f t="shared" ref="CM40:CM48" si="62">IF($U$37&gt;0,IF(L40&gt;($P$39+$Q$39+$R$39+$S$39+$T$39),L40-($P$39+$Q$39+$R$39+$S$39+$T$39),0),IF(L40&gt;($P$39+$Q$39+$R$39+$S$39+$T$39),IF(L40&lt;($P$39+$Q$39+$R$39+$S$39+$T$39+$U$39),L40-($P$39+$Q$39+$R$39+$S$39+$T$39),$U$39),0))</f>
        <v>0</v>
      </c>
      <c r="CO40">
        <f t="shared" ref="CO40:CO48" si="63">IF(M40&lt;$P$39,M40,$P$39)</f>
        <v>1000000</v>
      </c>
      <c r="CP40">
        <f t="shared" ref="CP40:CP48" si="64">IF($Q$37&gt;0,IF(M40&gt;$P$39,M40-$P$39,0),IF(M40&lt;($P$39+$Q$39),M40-CO40,$Q$39))</f>
        <v>1128000</v>
      </c>
      <c r="CQ40">
        <f t="shared" ref="CQ40:CQ48" si="65">IF($R$37&gt;0,IF(M40&gt;($P$39+$Q$39),M40-($P$39+$Q$39),0),IF(M40&gt;($P$39+$Q$39),IF(M40&lt;($P$39+$Q$39+$R$39),M40-($P$39+$Q$39),$R$39),0))</f>
        <v>0</v>
      </c>
      <c r="CR40">
        <f t="shared" ref="CR40:CR48" si="66">IF($S$37&gt;0,IF(M40&gt;($P$39+$Q$39+$R$39),M40-($P$39+$Q$39+$R$39),0),IF(M40&gt;($P$39+$Q$39+$R$39),IF(M40&lt;($P$39+$Q$39+$R$39+$S$39),M40-($P$39+$Q$39+$R$39),$S$39),0))</f>
        <v>0</v>
      </c>
      <c r="CS40">
        <f t="shared" ref="CS40:CS48" si="67">IF($T$37&gt;0,IF(M40&gt;($P$39+$Q$39+$R$39+$S$39),M40-($P$39+$Q$39+$R$39+$S$39),0),IF(M40&gt;($P$39+$Q$39+$R$39+$S$39),IF(M40&lt;($P$39+$Q$39+$R$39+$S$39+$T$39),M40-($P$39+$Q$39+$R$39+$S$39),$T$39),0))</f>
        <v>0</v>
      </c>
      <c r="CT40">
        <f t="shared" ref="CT40:CT48" si="68">IF($U$37&gt;0,IF(M40&gt;($P$39+$Q$39+$R$39+$S$39+$T$39),M40-($P$39+$Q$39+$R$39+$S$39+$T$39),0),IF(M40&gt;($P$39+$Q$39+$R$39+$S$39+$T$39),IF(M40&lt;($P$39+$Q$39+$R$39+$S$39+$T$39+$U$39),M40-($P$39+$Q$39+$R$39+$S$39+$T$39),$U$39),0))</f>
        <v>0</v>
      </c>
      <c r="CV40">
        <f t="shared" ref="CV40:CV48" si="69">IF(B40&lt;=$P$39,B40,0)</f>
        <v>0</v>
      </c>
      <c r="CW40">
        <f t="shared" ref="CW40:CW48" si="70">IF(CW$37&gt;0,IF($B40&gt;$P$39,B40,0),IF(AND($B40&gt;$P$39,$B40&lt;=($P$39+$Q$39)),$B40,0))</f>
        <v>2442000</v>
      </c>
      <c r="CX40">
        <f t="shared" ref="CX40:CX48" si="71">IF(CX$37&gt;0,IF($B40&gt;($P$39+$Q$39),B40,0),IF(AND($B40&gt;($P$39+$Q$39),$B40&lt;=($P$39+$Q$39+$R$39)),$B40,0))</f>
        <v>0</v>
      </c>
      <c r="CY40">
        <f t="shared" ref="CY40:CY48" si="72">IF(CY$37&gt;0,IF($B40&gt;($P$39+$Q$39+$R$39),B40,0),IF(AND($B40&gt;($P$39+$Q$39+$R$39),$B40&lt;=($P$39+$Q$39+$R$39+$S$39)),$B40,0))</f>
        <v>0</v>
      </c>
      <c r="CZ40">
        <f t="shared" ref="CZ40:CZ48" si="73">IF(CZ$37&gt;0,IF($B40&gt;($P$39+$Q$39+$R$39+$S$39),B40,0),IF(AND($B40&gt;($P$39+$Q$39+$R$39+$S$39),$B40&lt;=($P$39+$Q$39+$R$39+$S$39+$T$39)),$B40,0))</f>
        <v>0</v>
      </c>
      <c r="DA40">
        <f t="shared" ref="DA40:DA48" si="74">IF(DA$37&gt;0,IF($B40&gt;($P$39+$Q$39+$R$39+$S$39+$T$39),B40,0),IF(AND($B40&gt;($P$39+$Q$39+$R$39+$S$39+$T$39),$B40&lt;=($P$39+$Q$39+$R$39+$S$39+$T$39+$U$39)),$B40,0))</f>
        <v>0</v>
      </c>
      <c r="DC40">
        <f t="shared" ref="DC40:DC48" si="75">IF(C40&lt;=$P$39,C40,0)</f>
        <v>0</v>
      </c>
      <c r="DD40">
        <f t="shared" ref="DD40:DD48" si="76">IF(DD$37&gt;0,IF($C40&gt;$P$39,C40,0),IF(AND($C40&gt;$P$39,$C40&lt;=($P$39+$Q$39)),$C40,0))</f>
        <v>2381000</v>
      </c>
      <c r="DE40">
        <f t="shared" ref="DE40:DE48" si="77">IF(DE$37&gt;0,IF($C40&gt;($P$39+$Q$39),C40,0),IF(AND($C40&gt;($P$39+$Q$39),$C40&lt;=($P$39+$Q$39+$R$39)),$C40,0))</f>
        <v>0</v>
      </c>
      <c r="DF40">
        <f t="shared" ref="DF40:DF48" si="78">IF(DF$37&gt;0,IF($C40&gt;($P$39+$Q$39+$R$39),C40,0),IF(AND($C40&gt;($P$39+$Q$39+$R$39),$C40&lt;=($P$39+$Q$39+$R$39+$S$39)),$C40,0))</f>
        <v>0</v>
      </c>
      <c r="DG40">
        <f t="shared" ref="DG40:DG48" si="79">IF(DG$37&gt;0,IF($C40&gt;($P$39+$Q$39+$R$39+$S$39),C40,0),IF(AND($C40&gt;($P$39+$Q$39+$R$39+$S$39),$C40&lt;=($P$39+$Q$39+$R$39+$S$39+$T$39)),$C40,0))</f>
        <v>0</v>
      </c>
      <c r="DH40">
        <f t="shared" ref="DH40:DH48" si="80">IF(DH$37&gt;0,IF($C40&gt;($P$39+$Q$39+$R$39+$S$39+$T$39),C40,0),IF(AND($C40&gt;($P$39+$Q$39+$R$39+$S$39+$T$39),$C40&lt;=($P$39+$Q$39+$R$39+$S$39+$T$39+$U$39)),$C40,0))</f>
        <v>0</v>
      </c>
      <c r="DJ40">
        <f t="shared" ref="DJ40:DJ48" si="81">IF(D40&lt;=$P$39,D40,0)</f>
        <v>0</v>
      </c>
      <c r="DK40">
        <f t="shared" ref="DK40:DK48" si="82">IF(DK$37&gt;0,IF($D40&gt;$P$39,D40,0),IF(AND($D40&gt;$P$39,$D40&lt;=($P$39+$Q$39)),$D40,0))</f>
        <v>2123000</v>
      </c>
      <c r="DL40">
        <f t="shared" ref="DL40:DL48" si="83">IF(DL$37&gt;0,IF($D40&gt;($P$39+$Q$39),D40,0),IF(AND($D40&gt;($P$39+$Q$39),$D40&lt;=($P$39+$Q$39+$R$39)),$D40,0))</f>
        <v>0</v>
      </c>
      <c r="DM40">
        <f t="shared" ref="DM40:DM48" si="84">IF(DM$37&gt;0,IF($D40&gt;($P$39+$Q$39+$R$39),D40,0),IF(AND($D40&gt;($P$39+$Q$39+$R$39),$D40&lt;=($P$39+$Q$39+$R$39+$S$39)),$D40,0))</f>
        <v>0</v>
      </c>
      <c r="DN40">
        <f t="shared" ref="DN40:DN48" si="85">IF(DN$37&gt;0,IF($D40&gt;($P$39+$Q$39+$R$39+$S$39),D40,0),IF(AND($D40&gt;($P$39+$Q$39+$R$39+$S$39),$D40&lt;=($P$39+$Q$39+$R$39+$S$39+$T$39)),$D40,0))</f>
        <v>0</v>
      </c>
      <c r="DO40">
        <f t="shared" ref="DO40:DO48" si="86">IF(DO$37&gt;0,IF($D40&gt;($P$39+$Q$39+$R$39+$S$39+$T$39),D40,0),IF(AND($D40&gt;($P$39+$Q$39+$R$39+$S$39+$T$39),$D40&lt;=($P$39+$Q$39+$R$39+$S$39+$T$39+$U$39)),$D40,0))</f>
        <v>0</v>
      </c>
      <c r="DQ40">
        <f t="shared" ref="DQ40:DQ48" si="87">IF(E40&lt;=$P$39,E40,0)</f>
        <v>0</v>
      </c>
      <c r="DR40">
        <f t="shared" ref="DR40:DR48" si="88">IF(DR$37&gt;0,IF($E40&gt;$P$39,E40,0),IF(AND($E40&gt;$P$39,$E40&lt;=($P$39+$Q$39)),$E40,0))</f>
        <v>2070000</v>
      </c>
      <c r="DS40">
        <f t="shared" ref="DS40:DS48" si="89">IF(DS$37&gt;0,IF($E40&gt;($P$39+$Q$39),E40,0),IF(AND($E40&gt;($P$39+$Q$39),$E40&lt;=($P$39+$Q$39+$R$39)),$E40,0))</f>
        <v>0</v>
      </c>
      <c r="DT40">
        <f t="shared" ref="DT40:DT48" si="90">IF(DT$37&gt;0,IF($E40&gt;($P$39+$Q$39+$R$39),E40,0),IF(AND($E40&gt;($P$39+$Q$39+$R$39),$E40&lt;=($P$39+$Q$39+$R$39+$S$39)),$E40,0))</f>
        <v>0</v>
      </c>
      <c r="DU40">
        <f t="shared" ref="DU40:DU48" si="91">IF(DU$37&gt;0,IF($E40&gt;($P$39+$Q$39+$R$39+$S$39),E40,0),IF(AND($E40&gt;($P$39+$Q$39+$R$39+$S$39),$E40&lt;=($P$39+$Q$39+$R$39+$S$39+$T$39)),$E40,0))</f>
        <v>0</v>
      </c>
      <c r="DV40">
        <f t="shared" ref="DV40:DV48" si="92">IF(DV$37&gt;0,IF($E40&gt;($P$39+$Q$39+$R$39+$S$39+$T$39),E40,0),IF(AND($E40&gt;($P$39+$Q$39+$R$39+$S$39+$T$39),$E40&lt;=($P$39+$Q$39+$R$39+$S$39+$T$39+$U$39)),$E40,0))</f>
        <v>0</v>
      </c>
      <c r="DX40">
        <f t="shared" ref="DX40:DX48" si="93">IF(F40&lt;=$P$39,F40,0)</f>
        <v>0</v>
      </c>
      <c r="DY40">
        <f t="shared" ref="DY40:DY48" si="94">IF(DY$37&gt;0,IF($F40&gt;$P$39,F40,0),IF(AND($F40&gt;$P$39,$F40&lt;=($P$39+$Q$39)),$F40,0))</f>
        <v>2022000</v>
      </c>
      <c r="DZ40">
        <f t="shared" ref="DZ40:DZ48" si="95">IF(DZ$37&gt;0,IF($F40&gt;($P$39+$Q$39),F40,0),IF(AND($F40&gt;($P$39+$Q$39),$F40&lt;=($P$39+$Q$39+$R$39)),$F40,0))</f>
        <v>0</v>
      </c>
      <c r="EA40">
        <f t="shared" ref="EA40:EA48" si="96">IF(EA$37&gt;0,IF($F40&gt;($P$39+$Q$39+$R$39),F40,0),IF(AND($F40&gt;($P$39+$Q$39+$R$39),$F40&lt;=($P$39+$Q$39+$R$39+$S$39)),$F40,0))</f>
        <v>0</v>
      </c>
      <c r="EB40">
        <f t="shared" ref="EB40:EB48" si="97">IF(EB$37&gt;0,IF($F40&gt;($P$39+$Q$39+$R$39+$S$39),F40,0),IF(AND($F40&gt;($P$39+$Q$39+$R$39+$S$39),$F40&lt;=($P$39+$Q$39+$R$39+$S$39+$T$39)),$F40,0))</f>
        <v>0</v>
      </c>
      <c r="EC40">
        <f t="shared" ref="EC40:EC48" si="98">IF(EC$37&gt;0,IF($F40&gt;($P$39+$Q$39+$R$39+$S$39+$T$39),F40,0),IF(AND($F40&gt;($P$39+$Q$39+$R$39+$S$39+$T$39),$F40&lt;=($P$39+$Q$39+$R$39+$S$39+$T$39+$U$39)),$F40,0))</f>
        <v>0</v>
      </c>
      <c r="EE40">
        <f t="shared" ref="EE40:EE48" si="99">IF(G40&lt;=$P$39,G40,0)</f>
        <v>0</v>
      </c>
      <c r="EF40">
        <f t="shared" ref="EF40:EF48" si="100">IF(EF$37&gt;0,IF($G40&gt;$P$39,G40,0),IF(AND($G40&gt;$P$39,$G40&lt;=($P$39+$Q$39)),$G40,0))</f>
        <v>2290000</v>
      </c>
      <c r="EG40">
        <f t="shared" ref="EG40:EG48" si="101">IF(EG$37&gt;0,IF($G40&gt;($P$39+$Q$39),G40,0),IF(AND($G40&gt;($P$39+$Q$39),$G40&lt;=($P$39+$Q$39+$R$39)),$G40,0))</f>
        <v>0</v>
      </c>
      <c r="EH40">
        <f t="shared" ref="EH40:EH48" si="102">IF(EH$37&gt;0,IF($G40&gt;($P$39+$Q$39+$R$39),G40,0),IF(AND($G40&gt;($P$39+$Q$39+$R$39),$G40&lt;=($P$39+$Q$39+$R$39+$S$39)),$G40,0))</f>
        <v>0</v>
      </c>
      <c r="EI40">
        <f t="shared" ref="EI40:EI48" si="103">IF(EI$37&gt;0,IF($G40&gt;($P$39+$Q$39+$R$39+$S$39),G40,0),IF(AND($G40&gt;($P$39+$Q$39+$R$39+$S$39),$G40&lt;=($P$39+$Q$39+$R$39+$S$39+$T$39)),$G40,0))</f>
        <v>0</v>
      </c>
      <c r="EJ40">
        <f t="shared" ref="EJ40:EJ48" si="104">IF(EJ$37&gt;0,IF($G40&gt;($P$39+$Q$39+$R$39+$S$39+$T$39),G40,0),IF(AND($G40&gt;($P$39+$Q$39+$R$39+$S$39+$T$39),$G40&lt;=($P$39+$Q$39+$R$39+$S$39+$T$39+$U$39)),$G40,0))</f>
        <v>0</v>
      </c>
      <c r="EL40">
        <f t="shared" ref="EL40:EL48" si="105">IF(H40&lt;=$P$39,H40,0)</f>
        <v>0</v>
      </c>
      <c r="EM40">
        <f t="shared" ref="EM40:EM48" si="106">IF(EM$37&gt;0,IF($H40&gt;$P$39,H40,0),IF(AND($H40&gt;$P$39,$H40&lt;=($P$39+$Q$39)),$H40,0))</f>
        <v>2242000</v>
      </c>
      <c r="EN40">
        <f t="shared" ref="EN40:EN48" si="107">IF(EN$37&gt;0,IF($H40&gt;($P$39+$Q$39),H40,0),IF(AND($H40&gt;($P$39+$Q$39),$H40&lt;=($P$39+$Q$39+$R$39)),$H40,0))</f>
        <v>0</v>
      </c>
      <c r="EO40">
        <f t="shared" ref="EO40:EO48" si="108">IF(EO$37&gt;0,IF($H40&gt;($P$39+$Q$39+$R$39),H40,0),IF(AND($H40&gt;($P$39+$Q$39+$R$39),$H40&lt;=($P$39+$Q$39+$R$39+$S$39)),$H40,0))</f>
        <v>0</v>
      </c>
      <c r="EP40">
        <f t="shared" ref="EP40:EP48" si="109">IF(EP$37&gt;0,IF($H40&gt;($P$39+$Q$39+$R$39+$S$39),H40,0),IF(AND($H40&gt;($P$39+$Q$39+$R$39+$S$39),$H40&lt;=($P$39+$Q$39+$R$39+$S$39+$T$39)),$H40,0))</f>
        <v>0</v>
      </c>
      <c r="EQ40">
        <f t="shared" ref="EQ40:EQ48" si="110">IF(EQ$37&gt;0,IF($H40&gt;($P$39+$Q$39+$R$39+$S$39+$T$39),H40,0),IF(AND($H40&gt;($P$39+$Q$39+$R$39+$S$39+$T$39),$H40&lt;=($P$39+$Q$39+$R$39+$S$39+$T$39+$U$39)),$H40,0))</f>
        <v>0</v>
      </c>
      <c r="ES40">
        <f t="shared" ref="ES40:ES48" si="111">IF(I40&lt;=$P$39,I40,0)</f>
        <v>0</v>
      </c>
      <c r="ET40">
        <f t="shared" ref="ET40:ET48" si="112">IF(ET$37&gt;0,IF($I40&gt;$P$39,I40,0),IF(AND($I40&gt;$P$39,$I40&lt;=($P$39+$Q$39)),$I40,0))</f>
        <v>2222000</v>
      </c>
      <c r="EU40">
        <f t="shared" ref="EU40:EU48" si="113">IF(EU$37&gt;0,IF($I40&gt;($P$39+$Q$39),I40,0),IF(AND($I40&gt;($P$39+$Q$39),$I40&lt;=($P$39+$Q$39+$R$39)),$I40,0))</f>
        <v>0</v>
      </c>
      <c r="EV40">
        <f t="shared" ref="EV40:EV48" si="114">IF(EV$37&gt;0,IF($I40&gt;($P$39+$Q$39+$R$39),I40,0),IF(AND($I40&gt;($P$39+$Q$39+$R$39),$I40&lt;=($P$39+$Q$39+$R$39+$S$39)),$I40,0))</f>
        <v>0</v>
      </c>
      <c r="EW40">
        <f t="shared" ref="EW40:EW48" si="115">IF(EW$37&gt;0,IF($I40&gt;($P$39+$Q$39+$R$39+$S$39),I40,0),IF(AND($I40&gt;($P$39+$Q$39+$R$39+$S$39),$I40&lt;=($P$39+$Q$39+$R$39+$S$39+$T$39)),$I40,0))</f>
        <v>0</v>
      </c>
      <c r="EX40">
        <f t="shared" ref="EX40:EX48" si="116">IF(EX$37&gt;0,IF($I40&gt;($P$39+$Q$39+$R$39+$S$39+$T$39),I40,0),IF(AND($I40&gt;($P$39+$Q$39+$R$39+$S$39+$T$39),$I40&lt;=($P$39+$Q$39+$R$39+$S$39+$T$39+$U$39)),$I40,0))</f>
        <v>0</v>
      </c>
      <c r="EZ40">
        <f t="shared" ref="EZ40:EZ48" si="117">IF(J40&lt;=$P$39,J40,0)</f>
        <v>0</v>
      </c>
      <c r="FA40">
        <f t="shared" ref="FA40:FA48" si="118">IF(FA$37&gt;0,IF($J40&gt;$P$39,J40,0),IF(AND($J40&gt;$P$39,$J40&lt;=($P$39+$Q$39)),$J40,0))</f>
        <v>2126000</v>
      </c>
      <c r="FB40">
        <f t="shared" ref="FB40:FB48" si="119">IF(FB$37&gt;0,IF($J40&gt;($P$39+$Q$39),J40,0),IF(AND($J40&gt;($P$39+$Q$39),$J40&lt;=($P$39+$Q$39+$R$39)),$J40,0))</f>
        <v>0</v>
      </c>
      <c r="FC40">
        <f t="shared" ref="FC40:FC48" si="120">IF(FC$37&gt;0,IF($J40&gt;($P$39+$Q$39+$R$39),J40,0),IF(AND($J40&gt;($P$39+$Q$39+$R$39),$J40&lt;=($P$39+$Q$39+$R$39+$S$39)),$J40,0))</f>
        <v>0</v>
      </c>
      <c r="FD40">
        <f t="shared" ref="FD40:FD48" si="121">IF(FD$37&gt;0,IF($J40&gt;($P$39+$Q$39+$R$39+$S$39),J40,0),IF(AND($J40&gt;($P$39+$Q$39+$R$39+$S$39),$J40&lt;=($P$39+$Q$39+$R$39+$S$39+$T$39)),$J40,0))</f>
        <v>0</v>
      </c>
      <c r="FE40">
        <f t="shared" ref="FE40:FE48" si="122">IF(FE$37&gt;0,IF($J40&gt;($P$39+$Q$39+$R$39+$S$39+$T$39),J40,0),IF(AND($J40&gt;($P$39+$Q$39+$R$39+$S$39+$T$39),$J40&lt;=($P$39+$Q$39+$R$39+$S$39+$T$39+$U$39)),$J40,0))</f>
        <v>0</v>
      </c>
      <c r="FG40">
        <f t="shared" ref="FG40:FG48" si="123">IF(K40&lt;=$P$39,K40,0)</f>
        <v>0</v>
      </c>
      <c r="FH40">
        <f t="shared" ref="FH40:FH48" si="124">IF(FH$37&gt;0,IF($K40&gt;$P$39,K40,0),IF(AND($K40&gt;$P$39,$K40&lt;=($P$39+$Q$39)),$K40,0))</f>
        <v>2388000</v>
      </c>
      <c r="FI40">
        <f t="shared" ref="FI40:FI48" si="125">IF(FI$37&gt;0,IF($K40&gt;($P$39+$Q$39),K40,0),IF(AND($K40&gt;($P$39+$Q$39),$K40&lt;=($P$39+$Q$39+$R$39)),$K40,0))</f>
        <v>0</v>
      </c>
      <c r="FJ40">
        <f t="shared" ref="FJ40:FJ48" si="126">IF(FJ$37&gt;0,IF($K40&gt;($P$39+$Q$39+$R$39),K40,0),IF(AND($K40&gt;($P$39+$Q$39+$R$39),$K40&lt;=($P$39+$Q$39+$R$39+$S$39)),$K40,0))</f>
        <v>0</v>
      </c>
      <c r="FK40">
        <f t="shared" ref="FK40:FK48" si="127">IF(FK$37&gt;0,IF($K40&gt;($P$39+$Q$39+$R$39+$S$39),K40,0),IF(AND($K40&gt;($P$39+$Q$39+$R$39+$S$39),$K40&lt;=($P$39+$Q$39+$R$39+$S$39+$T$39)),$K40,0))</f>
        <v>0</v>
      </c>
      <c r="FL40">
        <f t="shared" ref="FL40:FL48" si="128">IF(FL$37&gt;0,IF($K40&gt;($P$39+$Q$39+$R$39+$S$39+$T$39),K40,0),IF(AND($K40&gt;($P$39+$Q$39+$R$39+$S$39+$T$39),$K40&lt;=($P$39+$Q$39+$R$39+$S$39+$T$39+$U$39)),$K40,0))</f>
        <v>0</v>
      </c>
      <c r="FN40">
        <f t="shared" ref="FN40:FN48" si="129">IF(L40&lt;=$P$39,L40,0)</f>
        <v>0</v>
      </c>
      <c r="FO40">
        <f t="shared" ref="FO40:FO48" si="130">IF(FO$37&gt;0,IF($L40&gt;$P$39,L40,0),IF(AND($L40&gt;$P$39,$L40&lt;=($P$39+$Q$39)),$L40,0))</f>
        <v>1773000</v>
      </c>
      <c r="FP40">
        <f t="shared" ref="FP40:FP48" si="131">IF(FP$37&gt;0,IF($L40&gt;($P$39+$Q$39),L40,0),IF(AND($L40&gt;($P$39+$Q$39),$L40&lt;=($P$39+$Q$39+$R$39)),$L40,0))</f>
        <v>0</v>
      </c>
      <c r="FQ40">
        <f t="shared" ref="FQ40:FQ48" si="132">IF(FQ$37&gt;0,IF($L40&gt;($P$39+$Q$39+$R$39),L40,0),IF(AND($L40&gt;($P$39+$Q$39+$R$39),$L40&lt;=($P$39+$Q$39+$R$39+$S$39)),$L40,0))</f>
        <v>0</v>
      </c>
      <c r="FR40">
        <f t="shared" ref="FR40:FR48" si="133">IF(FR$37&gt;0,IF($L40&gt;($P$39+$Q$39+$R$39+$S$39),L40,0),IF(AND($L40&gt;($P$39+$Q$39+$R$39+$S$39),$L40&lt;=($P$39+$Q$39+$R$39+$S$39+$T$39)),$L40,0))</f>
        <v>0</v>
      </c>
      <c r="FS40">
        <f t="shared" ref="FS40:FS48" si="134">IF(FS$37&gt;0,IF($L40&gt;($P$39+$Q$39+$R$39+$S$39+$T$39),L40,0),IF(AND($L40&gt;($P$39+$Q$39+$R$39+$S$39+$T$39),$L40&lt;=($P$39+$Q$39+$R$39+$S$39+$T$39+$U$39)),$L40,0))</f>
        <v>0</v>
      </c>
      <c r="FU40">
        <f t="shared" ref="FU40:FU48" si="135">IF(M40&lt;=$P$39,M40,0)</f>
        <v>0</v>
      </c>
      <c r="FV40">
        <f t="shared" ref="FV40:FV48" si="136">IF(FV$37&gt;0,IF($M40&gt;$P$39,M40,0),IF(AND($M40&gt;$P$39,$M40&lt;=($P$39+$Q$39)),$M40,0))</f>
        <v>2128000</v>
      </c>
      <c r="FW40">
        <f t="shared" ref="FW40:FW48" si="137">IF(FW$37&gt;0,IF($M40&gt;($P$39+$Q$39),M40,0),IF(AND($M40&gt;($P$39+$Q$39),$M40&lt;=($P$39+$Q$39+$R$39)),$M40,0))</f>
        <v>0</v>
      </c>
      <c r="FX40">
        <f t="shared" ref="FX40:FX48" si="138">IF(FX$37&gt;0,IF($M40&gt;($P$39+$Q$39+$R$39),M40,0),IF(AND($M40&gt;($P$39+$Q$39+$R$39),$M40&lt;=($P$39+$Q$39+$R$39+$S$39)),$M40,0))</f>
        <v>0</v>
      </c>
      <c r="FY40">
        <f t="shared" ref="FY40:FY48" si="139">IF(FY$37&gt;0,IF($M40&gt;($P$39+$Q$39+$R$39+$S$39),M40,0),IF(AND($M40&gt;($P$39+$Q$39+$R$39+$S$39),$M40&lt;=($P$39+$Q$39+$R$39+$S$39+$T$39)),$M40,0))</f>
        <v>0</v>
      </c>
      <c r="FZ40">
        <f t="shared" ref="FZ40:FZ48" si="140">IF(FZ$37&gt;0,IF($M40&gt;($P$39+$Q$39+$R$39+$S$39+$T$39),M40,0),IF(AND($M40&gt;($P$39+$Q$39+$R$39+$S$39+$T$39),$M40&lt;=($P$39+$Q$39+$R$39+$S$39+$T$39+$U$39)),$M40,0))</f>
        <v>0</v>
      </c>
    </row>
    <row r="41" spans="1:182" x14ac:dyDescent="0.25">
      <c r="P41">
        <f t="shared" si="3"/>
        <v>0</v>
      </c>
      <c r="Q41">
        <f t="shared" si="4"/>
        <v>0</v>
      </c>
      <c r="R41">
        <f t="shared" si="5"/>
        <v>0</v>
      </c>
      <c r="S41">
        <f t="shared" si="6"/>
        <v>0</v>
      </c>
      <c r="T41">
        <f t="shared" si="7"/>
        <v>0</v>
      </c>
      <c r="U41">
        <f t="shared" si="8"/>
        <v>0</v>
      </c>
      <c r="W41">
        <f t="shared" si="9"/>
        <v>0</v>
      </c>
      <c r="X41">
        <f t="shared" si="10"/>
        <v>0</v>
      </c>
      <c r="Y41">
        <f t="shared" si="11"/>
        <v>0</v>
      </c>
      <c r="Z41">
        <f t="shared" si="12"/>
        <v>0</v>
      </c>
      <c r="AA41">
        <f t="shared" si="13"/>
        <v>0</v>
      </c>
      <c r="AB41">
        <f t="shared" si="14"/>
        <v>0</v>
      </c>
      <c r="AD41">
        <f t="shared" si="15"/>
        <v>0</v>
      </c>
      <c r="AE41">
        <f t="shared" si="16"/>
        <v>0</v>
      </c>
      <c r="AF41">
        <f t="shared" si="17"/>
        <v>0</v>
      </c>
      <c r="AG41">
        <f t="shared" si="18"/>
        <v>0</v>
      </c>
      <c r="AH41">
        <f t="shared" si="19"/>
        <v>0</v>
      </c>
      <c r="AI41">
        <f t="shared" si="20"/>
        <v>0</v>
      </c>
      <c r="AK41">
        <f t="shared" ref="AK41:AK48" si="141">IF(E41&lt;$P$39,E41,$P$39)</f>
        <v>0</v>
      </c>
      <c r="AL41">
        <f t="shared" ref="AL41:AL48" si="142">IF($Q$37&gt;0,IF(E41&gt;$P$39,E41-$P$39,0),IF(E41&lt;($P$39+$Q$39),E41-AK41,$Q$39))</f>
        <v>0</v>
      </c>
      <c r="AM41">
        <f t="shared" ref="AM41:AM48" si="143">IF($R$37&gt;0,IF(E41&gt;($P$39+$Q$39),E41-($P$39+$Q$39),0),IF(E41&gt;($P$39+$Q$39),IF(E41&lt;($P$39+$Q$39+$R$39),E41-($P$39+$Q$39),$R$39),0))</f>
        <v>0</v>
      </c>
      <c r="AN41">
        <f t="shared" ref="AN41:AN48" si="144">IF($S$37&gt;0,IF(E41&gt;($P$39+$Q$39+$R$39),E41-($P$39+$Q$39+$R$39),0),IF(E41&gt;($P$39+$Q$39+$R$39),IF(E41&lt;($P$39+$Q$39+$R$39+$S$39),E41-($P$39+$Q$39+$R$39),$S$39),0))</f>
        <v>0</v>
      </c>
      <c r="AO41">
        <f t="shared" ref="AO41:AO48" si="145">IF($T$37&gt;0,IF(E41&gt;($P$39+$Q$39+$R$39+$S$39),E41-($P$39+$Q$39+$R$39+$S$39),0),IF(E41&gt;($P$39+$Q$39+$R$39+$S$39),IF(E41&lt;($P$39+$Q$39+$R$39+$S$39+$T$39),E41-($P$39+$Q$39+$R$39+$S$39),$T$39),0))</f>
        <v>0</v>
      </c>
      <c r="AP41">
        <f t="shared" ref="AP41:AP48" si="146">IF($U$37&gt;0,IF(E41&gt;($P$39+$Q$39+$R$39+$S$39+$T$39),E41-($P$39+$Q$39+$R$39+$S$39+$T$39),0),IF(E41&gt;($P$39+$Q$39+$R$39+$S$39+$T$39),IF(E41&lt;($P$39+$Q$39+$R$39+$S$39+$T$39+$U$39),E41-($P$39+$Q$39+$R$39+$S$39+$T$39),$U$39),0))</f>
        <v>0</v>
      </c>
      <c r="AR41">
        <f t="shared" si="21"/>
        <v>0</v>
      </c>
      <c r="AS41">
        <f t="shared" si="22"/>
        <v>0</v>
      </c>
      <c r="AT41">
        <f t="shared" si="23"/>
        <v>0</v>
      </c>
      <c r="AU41">
        <f t="shared" si="24"/>
        <v>0</v>
      </c>
      <c r="AV41">
        <f t="shared" si="25"/>
        <v>0</v>
      </c>
      <c r="AW41">
        <f t="shared" si="26"/>
        <v>0</v>
      </c>
      <c r="AY41">
        <f t="shared" si="27"/>
        <v>0</v>
      </c>
      <c r="AZ41">
        <f t="shared" si="28"/>
        <v>0</v>
      </c>
      <c r="BA41">
        <f t="shared" si="29"/>
        <v>0</v>
      </c>
      <c r="BB41">
        <f t="shared" si="30"/>
        <v>0</v>
      </c>
      <c r="BC41">
        <f t="shared" si="31"/>
        <v>0</v>
      </c>
      <c r="BD41">
        <f t="shared" si="32"/>
        <v>0</v>
      </c>
      <c r="BF41">
        <f t="shared" si="33"/>
        <v>0</v>
      </c>
      <c r="BG41">
        <f t="shared" si="34"/>
        <v>0</v>
      </c>
      <c r="BH41">
        <f t="shared" si="35"/>
        <v>0</v>
      </c>
      <c r="BI41">
        <f t="shared" si="36"/>
        <v>0</v>
      </c>
      <c r="BJ41">
        <f t="shared" si="37"/>
        <v>0</v>
      </c>
      <c r="BK41">
        <f t="shared" si="38"/>
        <v>0</v>
      </c>
      <c r="BM41">
        <f t="shared" si="39"/>
        <v>0</v>
      </c>
      <c r="BN41">
        <f t="shared" si="40"/>
        <v>0</v>
      </c>
      <c r="BO41">
        <f t="shared" si="41"/>
        <v>0</v>
      </c>
      <c r="BP41">
        <f t="shared" si="42"/>
        <v>0</v>
      </c>
      <c r="BQ41">
        <f t="shared" si="43"/>
        <v>0</v>
      </c>
      <c r="BR41">
        <f t="shared" si="44"/>
        <v>0</v>
      </c>
      <c r="BT41">
        <f t="shared" si="45"/>
        <v>0</v>
      </c>
      <c r="BU41">
        <f t="shared" si="46"/>
        <v>0</v>
      </c>
      <c r="BV41">
        <f t="shared" si="47"/>
        <v>0</v>
      </c>
      <c r="BW41">
        <f t="shared" si="48"/>
        <v>0</v>
      </c>
      <c r="BX41">
        <f t="shared" si="49"/>
        <v>0</v>
      </c>
      <c r="BY41">
        <f t="shared" si="50"/>
        <v>0</v>
      </c>
      <c r="CA41">
        <f t="shared" si="51"/>
        <v>0</v>
      </c>
      <c r="CB41">
        <f t="shared" si="52"/>
        <v>0</v>
      </c>
      <c r="CC41">
        <f t="shared" si="53"/>
        <v>0</v>
      </c>
      <c r="CD41">
        <f t="shared" si="54"/>
        <v>0</v>
      </c>
      <c r="CE41">
        <f t="shared" si="55"/>
        <v>0</v>
      </c>
      <c r="CF41">
        <f t="shared" si="56"/>
        <v>0</v>
      </c>
      <c r="CH41">
        <f t="shared" si="57"/>
        <v>0</v>
      </c>
      <c r="CI41">
        <f t="shared" si="58"/>
        <v>0</v>
      </c>
      <c r="CJ41">
        <f t="shared" si="59"/>
        <v>0</v>
      </c>
      <c r="CK41">
        <f t="shared" si="60"/>
        <v>0</v>
      </c>
      <c r="CL41">
        <f t="shared" si="61"/>
        <v>0</v>
      </c>
      <c r="CM41">
        <f t="shared" si="62"/>
        <v>0</v>
      </c>
      <c r="CO41">
        <f t="shared" si="63"/>
        <v>0</v>
      </c>
      <c r="CP41">
        <f t="shared" si="64"/>
        <v>0</v>
      </c>
      <c r="CQ41">
        <f t="shared" si="65"/>
        <v>0</v>
      </c>
      <c r="CR41">
        <f t="shared" si="66"/>
        <v>0</v>
      </c>
      <c r="CS41">
        <f t="shared" si="67"/>
        <v>0</v>
      </c>
      <c r="CT41">
        <f t="shared" si="68"/>
        <v>0</v>
      </c>
      <c r="CV41">
        <f t="shared" si="69"/>
        <v>0</v>
      </c>
      <c r="CW41">
        <f t="shared" si="70"/>
        <v>0</v>
      </c>
      <c r="CX41">
        <f t="shared" si="71"/>
        <v>0</v>
      </c>
      <c r="CY41">
        <f t="shared" si="72"/>
        <v>0</v>
      </c>
      <c r="CZ41">
        <f t="shared" si="73"/>
        <v>0</v>
      </c>
      <c r="DA41">
        <f t="shared" si="74"/>
        <v>0</v>
      </c>
      <c r="DC41">
        <f t="shared" si="75"/>
        <v>0</v>
      </c>
      <c r="DD41">
        <f t="shared" si="76"/>
        <v>0</v>
      </c>
      <c r="DE41">
        <f t="shared" si="77"/>
        <v>0</v>
      </c>
      <c r="DF41">
        <f t="shared" si="78"/>
        <v>0</v>
      </c>
      <c r="DG41">
        <f t="shared" si="79"/>
        <v>0</v>
      </c>
      <c r="DH41">
        <f t="shared" si="80"/>
        <v>0</v>
      </c>
      <c r="DJ41">
        <f t="shared" si="81"/>
        <v>0</v>
      </c>
      <c r="DK41">
        <f t="shared" si="82"/>
        <v>0</v>
      </c>
      <c r="DL41">
        <f t="shared" si="83"/>
        <v>0</v>
      </c>
      <c r="DM41">
        <f t="shared" si="84"/>
        <v>0</v>
      </c>
      <c r="DN41">
        <f t="shared" si="85"/>
        <v>0</v>
      </c>
      <c r="DO41">
        <f t="shared" si="86"/>
        <v>0</v>
      </c>
      <c r="DQ41">
        <f t="shared" si="87"/>
        <v>0</v>
      </c>
      <c r="DR41">
        <f t="shared" si="88"/>
        <v>0</v>
      </c>
      <c r="DS41">
        <f t="shared" si="89"/>
        <v>0</v>
      </c>
      <c r="DT41">
        <f t="shared" si="90"/>
        <v>0</v>
      </c>
      <c r="DU41">
        <f t="shared" si="91"/>
        <v>0</v>
      </c>
      <c r="DV41">
        <f t="shared" si="92"/>
        <v>0</v>
      </c>
      <c r="DX41">
        <f t="shared" si="93"/>
        <v>0</v>
      </c>
      <c r="DY41">
        <f t="shared" si="94"/>
        <v>0</v>
      </c>
      <c r="DZ41">
        <f t="shared" si="95"/>
        <v>0</v>
      </c>
      <c r="EA41">
        <f t="shared" si="96"/>
        <v>0</v>
      </c>
      <c r="EB41">
        <f t="shared" si="97"/>
        <v>0</v>
      </c>
      <c r="EC41">
        <f t="shared" si="98"/>
        <v>0</v>
      </c>
      <c r="EE41">
        <f t="shared" si="99"/>
        <v>0</v>
      </c>
      <c r="EF41">
        <f t="shared" si="100"/>
        <v>0</v>
      </c>
      <c r="EG41">
        <f t="shared" si="101"/>
        <v>0</v>
      </c>
      <c r="EH41">
        <f t="shared" si="102"/>
        <v>0</v>
      </c>
      <c r="EI41">
        <f t="shared" si="103"/>
        <v>0</v>
      </c>
      <c r="EJ41">
        <f t="shared" si="104"/>
        <v>0</v>
      </c>
      <c r="EL41">
        <f t="shared" si="105"/>
        <v>0</v>
      </c>
      <c r="EM41">
        <f t="shared" si="106"/>
        <v>0</v>
      </c>
      <c r="EN41">
        <f t="shared" si="107"/>
        <v>0</v>
      </c>
      <c r="EO41">
        <f t="shared" si="108"/>
        <v>0</v>
      </c>
      <c r="EP41">
        <f t="shared" si="109"/>
        <v>0</v>
      </c>
      <c r="EQ41">
        <f t="shared" si="110"/>
        <v>0</v>
      </c>
      <c r="ES41">
        <f t="shared" si="111"/>
        <v>0</v>
      </c>
      <c r="ET41">
        <f t="shared" si="112"/>
        <v>0</v>
      </c>
      <c r="EU41">
        <f t="shared" si="113"/>
        <v>0</v>
      </c>
      <c r="EV41">
        <f t="shared" si="114"/>
        <v>0</v>
      </c>
      <c r="EW41">
        <f t="shared" si="115"/>
        <v>0</v>
      </c>
      <c r="EX41">
        <f t="shared" si="116"/>
        <v>0</v>
      </c>
      <c r="EZ41">
        <f t="shared" si="117"/>
        <v>0</v>
      </c>
      <c r="FA41">
        <f t="shared" si="118"/>
        <v>0</v>
      </c>
      <c r="FB41">
        <f t="shared" si="119"/>
        <v>0</v>
      </c>
      <c r="FC41">
        <f t="shared" si="120"/>
        <v>0</v>
      </c>
      <c r="FD41">
        <f t="shared" si="121"/>
        <v>0</v>
      </c>
      <c r="FE41">
        <f t="shared" si="122"/>
        <v>0</v>
      </c>
      <c r="FG41">
        <f t="shared" si="123"/>
        <v>0</v>
      </c>
      <c r="FH41">
        <f t="shared" si="124"/>
        <v>0</v>
      </c>
      <c r="FI41">
        <f t="shared" si="125"/>
        <v>0</v>
      </c>
      <c r="FJ41">
        <f t="shared" si="126"/>
        <v>0</v>
      </c>
      <c r="FK41">
        <f t="shared" si="127"/>
        <v>0</v>
      </c>
      <c r="FL41">
        <f t="shared" si="128"/>
        <v>0</v>
      </c>
      <c r="FN41">
        <f t="shared" si="129"/>
        <v>0</v>
      </c>
      <c r="FO41">
        <f t="shared" si="130"/>
        <v>0</v>
      </c>
      <c r="FP41">
        <f t="shared" si="131"/>
        <v>0</v>
      </c>
      <c r="FQ41">
        <f t="shared" si="132"/>
        <v>0</v>
      </c>
      <c r="FR41">
        <f t="shared" si="133"/>
        <v>0</v>
      </c>
      <c r="FS41">
        <f t="shared" si="134"/>
        <v>0</v>
      </c>
      <c r="FU41">
        <f t="shared" si="135"/>
        <v>0</v>
      </c>
      <c r="FV41">
        <f t="shared" si="136"/>
        <v>0</v>
      </c>
      <c r="FW41">
        <f t="shared" si="137"/>
        <v>0</v>
      </c>
      <c r="FX41">
        <f t="shared" si="138"/>
        <v>0</v>
      </c>
      <c r="FY41">
        <f t="shared" si="139"/>
        <v>0</v>
      </c>
      <c r="FZ41">
        <f t="shared" si="140"/>
        <v>0</v>
      </c>
    </row>
    <row r="42" spans="1:182" x14ac:dyDescent="0.25">
      <c r="P42">
        <f t="shared" si="3"/>
        <v>0</v>
      </c>
      <c r="Q42">
        <f t="shared" si="4"/>
        <v>0</v>
      </c>
      <c r="R42">
        <f t="shared" si="5"/>
        <v>0</v>
      </c>
      <c r="S42">
        <f t="shared" si="6"/>
        <v>0</v>
      </c>
      <c r="T42">
        <f t="shared" si="7"/>
        <v>0</v>
      </c>
      <c r="U42">
        <f t="shared" si="8"/>
        <v>0</v>
      </c>
      <c r="W42">
        <f t="shared" si="9"/>
        <v>0</v>
      </c>
      <c r="X42">
        <f t="shared" si="10"/>
        <v>0</v>
      </c>
      <c r="Y42">
        <f t="shared" si="11"/>
        <v>0</v>
      </c>
      <c r="Z42">
        <f t="shared" si="12"/>
        <v>0</v>
      </c>
      <c r="AA42">
        <f t="shared" si="13"/>
        <v>0</v>
      </c>
      <c r="AB42">
        <f t="shared" si="14"/>
        <v>0</v>
      </c>
      <c r="AD42">
        <f t="shared" si="15"/>
        <v>0</v>
      </c>
      <c r="AE42">
        <f t="shared" si="16"/>
        <v>0</v>
      </c>
      <c r="AF42">
        <f t="shared" si="17"/>
        <v>0</v>
      </c>
      <c r="AG42">
        <f t="shared" si="18"/>
        <v>0</v>
      </c>
      <c r="AH42">
        <f t="shared" si="19"/>
        <v>0</v>
      </c>
      <c r="AI42">
        <f t="shared" si="20"/>
        <v>0</v>
      </c>
      <c r="AK42">
        <f t="shared" si="141"/>
        <v>0</v>
      </c>
      <c r="AL42">
        <f t="shared" si="142"/>
        <v>0</v>
      </c>
      <c r="AM42">
        <f t="shared" si="143"/>
        <v>0</v>
      </c>
      <c r="AN42">
        <f t="shared" si="144"/>
        <v>0</v>
      </c>
      <c r="AO42">
        <f t="shared" si="145"/>
        <v>0</v>
      </c>
      <c r="AP42">
        <f t="shared" si="146"/>
        <v>0</v>
      </c>
      <c r="AR42">
        <f t="shared" si="21"/>
        <v>0</v>
      </c>
      <c r="AS42">
        <f t="shared" si="22"/>
        <v>0</v>
      </c>
      <c r="AT42">
        <f t="shared" si="23"/>
        <v>0</v>
      </c>
      <c r="AU42">
        <f t="shared" si="24"/>
        <v>0</v>
      </c>
      <c r="AV42">
        <f t="shared" si="25"/>
        <v>0</v>
      </c>
      <c r="AW42">
        <f t="shared" si="26"/>
        <v>0</v>
      </c>
      <c r="AY42">
        <f t="shared" si="27"/>
        <v>0</v>
      </c>
      <c r="AZ42">
        <f t="shared" si="28"/>
        <v>0</v>
      </c>
      <c r="BA42">
        <f t="shared" si="29"/>
        <v>0</v>
      </c>
      <c r="BB42">
        <f t="shared" si="30"/>
        <v>0</v>
      </c>
      <c r="BC42">
        <f t="shared" si="31"/>
        <v>0</v>
      </c>
      <c r="BD42">
        <f t="shared" si="32"/>
        <v>0</v>
      </c>
      <c r="BF42">
        <f t="shared" si="33"/>
        <v>0</v>
      </c>
      <c r="BG42">
        <f t="shared" si="34"/>
        <v>0</v>
      </c>
      <c r="BH42">
        <f t="shared" si="35"/>
        <v>0</v>
      </c>
      <c r="BI42">
        <f t="shared" si="36"/>
        <v>0</v>
      </c>
      <c r="BJ42">
        <f t="shared" si="37"/>
        <v>0</v>
      </c>
      <c r="BK42">
        <f t="shared" si="38"/>
        <v>0</v>
      </c>
      <c r="BM42">
        <f t="shared" si="39"/>
        <v>0</v>
      </c>
      <c r="BN42">
        <f t="shared" si="40"/>
        <v>0</v>
      </c>
      <c r="BO42">
        <f t="shared" si="41"/>
        <v>0</v>
      </c>
      <c r="BP42">
        <f t="shared" si="42"/>
        <v>0</v>
      </c>
      <c r="BQ42">
        <f t="shared" si="43"/>
        <v>0</v>
      </c>
      <c r="BR42">
        <f t="shared" si="44"/>
        <v>0</v>
      </c>
      <c r="BT42">
        <f t="shared" si="45"/>
        <v>0</v>
      </c>
      <c r="BU42">
        <f t="shared" si="46"/>
        <v>0</v>
      </c>
      <c r="BV42">
        <f t="shared" si="47"/>
        <v>0</v>
      </c>
      <c r="BW42">
        <f t="shared" si="48"/>
        <v>0</v>
      </c>
      <c r="BX42">
        <f t="shared" si="49"/>
        <v>0</v>
      </c>
      <c r="BY42">
        <f t="shared" si="50"/>
        <v>0</v>
      </c>
      <c r="CA42">
        <f t="shared" si="51"/>
        <v>0</v>
      </c>
      <c r="CB42">
        <f t="shared" si="52"/>
        <v>0</v>
      </c>
      <c r="CC42">
        <f t="shared" si="53"/>
        <v>0</v>
      </c>
      <c r="CD42">
        <f t="shared" si="54"/>
        <v>0</v>
      </c>
      <c r="CE42">
        <f t="shared" si="55"/>
        <v>0</v>
      </c>
      <c r="CF42">
        <f t="shared" si="56"/>
        <v>0</v>
      </c>
      <c r="CH42">
        <f t="shared" si="57"/>
        <v>0</v>
      </c>
      <c r="CI42">
        <f t="shared" si="58"/>
        <v>0</v>
      </c>
      <c r="CJ42">
        <f t="shared" si="59"/>
        <v>0</v>
      </c>
      <c r="CK42">
        <f t="shared" si="60"/>
        <v>0</v>
      </c>
      <c r="CL42">
        <f t="shared" si="61"/>
        <v>0</v>
      </c>
      <c r="CM42">
        <f t="shared" si="62"/>
        <v>0</v>
      </c>
      <c r="CO42">
        <f t="shared" si="63"/>
        <v>0</v>
      </c>
      <c r="CP42">
        <f t="shared" si="64"/>
        <v>0</v>
      </c>
      <c r="CQ42">
        <f t="shared" si="65"/>
        <v>0</v>
      </c>
      <c r="CR42">
        <f t="shared" si="66"/>
        <v>0</v>
      </c>
      <c r="CS42">
        <f t="shared" si="67"/>
        <v>0</v>
      </c>
      <c r="CT42">
        <f t="shared" si="68"/>
        <v>0</v>
      </c>
      <c r="CV42">
        <f t="shared" si="69"/>
        <v>0</v>
      </c>
      <c r="CW42">
        <f t="shared" si="70"/>
        <v>0</v>
      </c>
      <c r="CX42">
        <f t="shared" si="71"/>
        <v>0</v>
      </c>
      <c r="CY42">
        <f t="shared" si="72"/>
        <v>0</v>
      </c>
      <c r="CZ42">
        <f t="shared" si="73"/>
        <v>0</v>
      </c>
      <c r="DA42">
        <f t="shared" si="74"/>
        <v>0</v>
      </c>
      <c r="DC42">
        <f t="shared" si="75"/>
        <v>0</v>
      </c>
      <c r="DD42">
        <f t="shared" si="76"/>
        <v>0</v>
      </c>
      <c r="DE42">
        <f t="shared" si="77"/>
        <v>0</v>
      </c>
      <c r="DF42">
        <f t="shared" si="78"/>
        <v>0</v>
      </c>
      <c r="DG42">
        <f t="shared" si="79"/>
        <v>0</v>
      </c>
      <c r="DH42">
        <f t="shared" si="80"/>
        <v>0</v>
      </c>
      <c r="DJ42">
        <f t="shared" si="81"/>
        <v>0</v>
      </c>
      <c r="DK42">
        <f t="shared" si="82"/>
        <v>0</v>
      </c>
      <c r="DL42">
        <f t="shared" si="83"/>
        <v>0</v>
      </c>
      <c r="DM42">
        <f t="shared" si="84"/>
        <v>0</v>
      </c>
      <c r="DN42">
        <f t="shared" si="85"/>
        <v>0</v>
      </c>
      <c r="DO42">
        <f t="shared" si="86"/>
        <v>0</v>
      </c>
      <c r="DQ42">
        <f t="shared" si="87"/>
        <v>0</v>
      </c>
      <c r="DR42">
        <f t="shared" si="88"/>
        <v>0</v>
      </c>
      <c r="DS42">
        <f t="shared" si="89"/>
        <v>0</v>
      </c>
      <c r="DT42">
        <f t="shared" si="90"/>
        <v>0</v>
      </c>
      <c r="DU42">
        <f t="shared" si="91"/>
        <v>0</v>
      </c>
      <c r="DV42">
        <f t="shared" si="92"/>
        <v>0</v>
      </c>
      <c r="DX42">
        <f t="shared" si="93"/>
        <v>0</v>
      </c>
      <c r="DY42">
        <f t="shared" si="94"/>
        <v>0</v>
      </c>
      <c r="DZ42">
        <f t="shared" si="95"/>
        <v>0</v>
      </c>
      <c r="EA42">
        <f t="shared" si="96"/>
        <v>0</v>
      </c>
      <c r="EB42">
        <f t="shared" si="97"/>
        <v>0</v>
      </c>
      <c r="EC42">
        <f t="shared" si="98"/>
        <v>0</v>
      </c>
      <c r="EE42">
        <f t="shared" si="99"/>
        <v>0</v>
      </c>
      <c r="EF42">
        <f t="shared" si="100"/>
        <v>0</v>
      </c>
      <c r="EG42">
        <f t="shared" si="101"/>
        <v>0</v>
      </c>
      <c r="EH42">
        <f t="shared" si="102"/>
        <v>0</v>
      </c>
      <c r="EI42">
        <f t="shared" si="103"/>
        <v>0</v>
      </c>
      <c r="EJ42">
        <f t="shared" si="104"/>
        <v>0</v>
      </c>
      <c r="EL42">
        <f t="shared" si="105"/>
        <v>0</v>
      </c>
      <c r="EM42">
        <f t="shared" si="106"/>
        <v>0</v>
      </c>
      <c r="EN42">
        <f t="shared" si="107"/>
        <v>0</v>
      </c>
      <c r="EO42">
        <f t="shared" si="108"/>
        <v>0</v>
      </c>
      <c r="EP42">
        <f t="shared" si="109"/>
        <v>0</v>
      </c>
      <c r="EQ42">
        <f t="shared" si="110"/>
        <v>0</v>
      </c>
      <c r="ES42">
        <f t="shared" si="111"/>
        <v>0</v>
      </c>
      <c r="ET42">
        <f t="shared" si="112"/>
        <v>0</v>
      </c>
      <c r="EU42">
        <f t="shared" si="113"/>
        <v>0</v>
      </c>
      <c r="EV42">
        <f t="shared" si="114"/>
        <v>0</v>
      </c>
      <c r="EW42">
        <f t="shared" si="115"/>
        <v>0</v>
      </c>
      <c r="EX42">
        <f t="shared" si="116"/>
        <v>0</v>
      </c>
      <c r="EZ42">
        <f t="shared" si="117"/>
        <v>0</v>
      </c>
      <c r="FA42">
        <f t="shared" si="118"/>
        <v>0</v>
      </c>
      <c r="FB42">
        <f t="shared" si="119"/>
        <v>0</v>
      </c>
      <c r="FC42">
        <f t="shared" si="120"/>
        <v>0</v>
      </c>
      <c r="FD42">
        <f t="shared" si="121"/>
        <v>0</v>
      </c>
      <c r="FE42">
        <f t="shared" si="122"/>
        <v>0</v>
      </c>
      <c r="FG42">
        <f t="shared" si="123"/>
        <v>0</v>
      </c>
      <c r="FH42">
        <f t="shared" si="124"/>
        <v>0</v>
      </c>
      <c r="FI42">
        <f t="shared" si="125"/>
        <v>0</v>
      </c>
      <c r="FJ42">
        <f t="shared" si="126"/>
        <v>0</v>
      </c>
      <c r="FK42">
        <f t="shared" si="127"/>
        <v>0</v>
      </c>
      <c r="FL42">
        <f t="shared" si="128"/>
        <v>0</v>
      </c>
      <c r="FN42">
        <f t="shared" si="129"/>
        <v>0</v>
      </c>
      <c r="FO42">
        <f t="shared" si="130"/>
        <v>0</v>
      </c>
      <c r="FP42">
        <f t="shared" si="131"/>
        <v>0</v>
      </c>
      <c r="FQ42">
        <f t="shared" si="132"/>
        <v>0</v>
      </c>
      <c r="FR42">
        <f t="shared" si="133"/>
        <v>0</v>
      </c>
      <c r="FS42">
        <f t="shared" si="134"/>
        <v>0</v>
      </c>
      <c r="FU42">
        <f t="shared" si="135"/>
        <v>0</v>
      </c>
      <c r="FV42">
        <f t="shared" si="136"/>
        <v>0</v>
      </c>
      <c r="FW42">
        <f t="shared" si="137"/>
        <v>0</v>
      </c>
      <c r="FX42">
        <f t="shared" si="138"/>
        <v>0</v>
      </c>
      <c r="FY42">
        <f t="shared" si="139"/>
        <v>0</v>
      </c>
      <c r="FZ42">
        <f t="shared" si="140"/>
        <v>0</v>
      </c>
    </row>
    <row r="43" spans="1:182" x14ac:dyDescent="0.25">
      <c r="P43">
        <f t="shared" si="3"/>
        <v>0</v>
      </c>
      <c r="Q43">
        <f t="shared" si="4"/>
        <v>0</v>
      </c>
      <c r="R43">
        <f t="shared" si="5"/>
        <v>0</v>
      </c>
      <c r="S43">
        <f t="shared" si="6"/>
        <v>0</v>
      </c>
      <c r="T43">
        <f t="shared" si="7"/>
        <v>0</v>
      </c>
      <c r="U43">
        <f t="shared" si="8"/>
        <v>0</v>
      </c>
      <c r="W43">
        <f t="shared" si="9"/>
        <v>0</v>
      </c>
      <c r="X43">
        <f t="shared" si="10"/>
        <v>0</v>
      </c>
      <c r="Y43">
        <f t="shared" si="11"/>
        <v>0</v>
      </c>
      <c r="Z43">
        <f t="shared" si="12"/>
        <v>0</v>
      </c>
      <c r="AA43">
        <f t="shared" si="13"/>
        <v>0</v>
      </c>
      <c r="AB43">
        <f t="shared" si="14"/>
        <v>0</v>
      </c>
      <c r="AD43">
        <f t="shared" si="15"/>
        <v>0</v>
      </c>
      <c r="AE43">
        <f t="shared" si="16"/>
        <v>0</v>
      </c>
      <c r="AF43">
        <f t="shared" si="17"/>
        <v>0</v>
      </c>
      <c r="AG43">
        <f t="shared" si="18"/>
        <v>0</v>
      </c>
      <c r="AH43">
        <f t="shared" si="19"/>
        <v>0</v>
      </c>
      <c r="AI43">
        <f t="shared" si="20"/>
        <v>0</v>
      </c>
      <c r="AK43">
        <f t="shared" si="141"/>
        <v>0</v>
      </c>
      <c r="AL43">
        <f t="shared" si="142"/>
        <v>0</v>
      </c>
      <c r="AM43">
        <f t="shared" si="143"/>
        <v>0</v>
      </c>
      <c r="AN43">
        <f t="shared" si="144"/>
        <v>0</v>
      </c>
      <c r="AO43">
        <f t="shared" si="145"/>
        <v>0</v>
      </c>
      <c r="AP43">
        <f t="shared" si="146"/>
        <v>0</v>
      </c>
      <c r="AR43">
        <f t="shared" si="21"/>
        <v>0</v>
      </c>
      <c r="AS43">
        <f t="shared" si="22"/>
        <v>0</v>
      </c>
      <c r="AT43">
        <f t="shared" si="23"/>
        <v>0</v>
      </c>
      <c r="AU43">
        <f t="shared" si="24"/>
        <v>0</v>
      </c>
      <c r="AV43">
        <f t="shared" si="25"/>
        <v>0</v>
      </c>
      <c r="AW43">
        <f t="shared" si="26"/>
        <v>0</v>
      </c>
      <c r="AY43">
        <f t="shared" si="27"/>
        <v>0</v>
      </c>
      <c r="AZ43">
        <f t="shared" si="28"/>
        <v>0</v>
      </c>
      <c r="BA43">
        <f t="shared" si="29"/>
        <v>0</v>
      </c>
      <c r="BB43">
        <f t="shared" si="30"/>
        <v>0</v>
      </c>
      <c r="BC43">
        <f t="shared" si="31"/>
        <v>0</v>
      </c>
      <c r="BD43">
        <f t="shared" si="32"/>
        <v>0</v>
      </c>
      <c r="BF43">
        <f t="shared" si="33"/>
        <v>0</v>
      </c>
      <c r="BG43">
        <f t="shared" si="34"/>
        <v>0</v>
      </c>
      <c r="BH43">
        <f t="shared" si="35"/>
        <v>0</v>
      </c>
      <c r="BI43">
        <f t="shared" si="36"/>
        <v>0</v>
      </c>
      <c r="BJ43">
        <f t="shared" si="37"/>
        <v>0</v>
      </c>
      <c r="BK43">
        <f t="shared" si="38"/>
        <v>0</v>
      </c>
      <c r="BM43">
        <f t="shared" si="39"/>
        <v>0</v>
      </c>
      <c r="BN43">
        <f t="shared" si="40"/>
        <v>0</v>
      </c>
      <c r="BO43">
        <f t="shared" si="41"/>
        <v>0</v>
      </c>
      <c r="BP43">
        <f t="shared" si="42"/>
        <v>0</v>
      </c>
      <c r="BQ43">
        <f t="shared" si="43"/>
        <v>0</v>
      </c>
      <c r="BR43">
        <f t="shared" si="44"/>
        <v>0</v>
      </c>
      <c r="BT43">
        <f t="shared" si="45"/>
        <v>0</v>
      </c>
      <c r="BU43">
        <f t="shared" si="46"/>
        <v>0</v>
      </c>
      <c r="BV43">
        <f t="shared" si="47"/>
        <v>0</v>
      </c>
      <c r="BW43">
        <f t="shared" si="48"/>
        <v>0</v>
      </c>
      <c r="BX43">
        <f t="shared" si="49"/>
        <v>0</v>
      </c>
      <c r="BY43">
        <f t="shared" si="50"/>
        <v>0</v>
      </c>
      <c r="CA43">
        <f t="shared" si="51"/>
        <v>0</v>
      </c>
      <c r="CB43">
        <f t="shared" si="52"/>
        <v>0</v>
      </c>
      <c r="CC43">
        <f t="shared" si="53"/>
        <v>0</v>
      </c>
      <c r="CD43">
        <f t="shared" si="54"/>
        <v>0</v>
      </c>
      <c r="CE43">
        <f t="shared" si="55"/>
        <v>0</v>
      </c>
      <c r="CF43">
        <f t="shared" si="56"/>
        <v>0</v>
      </c>
      <c r="CH43">
        <f t="shared" si="57"/>
        <v>0</v>
      </c>
      <c r="CI43">
        <f t="shared" si="58"/>
        <v>0</v>
      </c>
      <c r="CJ43">
        <f t="shared" si="59"/>
        <v>0</v>
      </c>
      <c r="CK43">
        <f t="shared" si="60"/>
        <v>0</v>
      </c>
      <c r="CL43">
        <f t="shared" si="61"/>
        <v>0</v>
      </c>
      <c r="CM43">
        <f t="shared" si="62"/>
        <v>0</v>
      </c>
      <c r="CO43">
        <f t="shared" si="63"/>
        <v>0</v>
      </c>
      <c r="CP43">
        <f t="shared" si="64"/>
        <v>0</v>
      </c>
      <c r="CQ43">
        <f t="shared" si="65"/>
        <v>0</v>
      </c>
      <c r="CR43">
        <f t="shared" si="66"/>
        <v>0</v>
      </c>
      <c r="CS43">
        <f t="shared" si="67"/>
        <v>0</v>
      </c>
      <c r="CT43">
        <f t="shared" si="68"/>
        <v>0</v>
      </c>
      <c r="CV43">
        <f t="shared" si="69"/>
        <v>0</v>
      </c>
      <c r="CW43">
        <f t="shared" si="70"/>
        <v>0</v>
      </c>
      <c r="CX43">
        <f t="shared" si="71"/>
        <v>0</v>
      </c>
      <c r="CY43">
        <f t="shared" si="72"/>
        <v>0</v>
      </c>
      <c r="CZ43">
        <f t="shared" si="73"/>
        <v>0</v>
      </c>
      <c r="DA43">
        <f t="shared" si="74"/>
        <v>0</v>
      </c>
      <c r="DC43">
        <f t="shared" si="75"/>
        <v>0</v>
      </c>
      <c r="DD43">
        <f t="shared" si="76"/>
        <v>0</v>
      </c>
      <c r="DE43">
        <f t="shared" si="77"/>
        <v>0</v>
      </c>
      <c r="DF43">
        <f t="shared" si="78"/>
        <v>0</v>
      </c>
      <c r="DG43">
        <f t="shared" si="79"/>
        <v>0</v>
      </c>
      <c r="DH43">
        <f t="shared" si="80"/>
        <v>0</v>
      </c>
      <c r="DJ43">
        <f t="shared" si="81"/>
        <v>0</v>
      </c>
      <c r="DK43">
        <f t="shared" si="82"/>
        <v>0</v>
      </c>
      <c r="DL43">
        <f t="shared" si="83"/>
        <v>0</v>
      </c>
      <c r="DM43">
        <f t="shared" si="84"/>
        <v>0</v>
      </c>
      <c r="DN43">
        <f t="shared" si="85"/>
        <v>0</v>
      </c>
      <c r="DO43">
        <f t="shared" si="86"/>
        <v>0</v>
      </c>
      <c r="DQ43">
        <f t="shared" si="87"/>
        <v>0</v>
      </c>
      <c r="DR43">
        <f t="shared" si="88"/>
        <v>0</v>
      </c>
      <c r="DS43">
        <f t="shared" si="89"/>
        <v>0</v>
      </c>
      <c r="DT43">
        <f t="shared" si="90"/>
        <v>0</v>
      </c>
      <c r="DU43">
        <f t="shared" si="91"/>
        <v>0</v>
      </c>
      <c r="DV43">
        <f t="shared" si="92"/>
        <v>0</v>
      </c>
      <c r="DX43">
        <f t="shared" si="93"/>
        <v>0</v>
      </c>
      <c r="DY43">
        <f t="shared" si="94"/>
        <v>0</v>
      </c>
      <c r="DZ43">
        <f t="shared" si="95"/>
        <v>0</v>
      </c>
      <c r="EA43">
        <f t="shared" si="96"/>
        <v>0</v>
      </c>
      <c r="EB43">
        <f t="shared" si="97"/>
        <v>0</v>
      </c>
      <c r="EC43">
        <f t="shared" si="98"/>
        <v>0</v>
      </c>
      <c r="EE43">
        <f t="shared" si="99"/>
        <v>0</v>
      </c>
      <c r="EF43">
        <f t="shared" si="100"/>
        <v>0</v>
      </c>
      <c r="EG43">
        <f t="shared" si="101"/>
        <v>0</v>
      </c>
      <c r="EH43">
        <f t="shared" si="102"/>
        <v>0</v>
      </c>
      <c r="EI43">
        <f t="shared" si="103"/>
        <v>0</v>
      </c>
      <c r="EJ43">
        <f t="shared" si="104"/>
        <v>0</v>
      </c>
      <c r="EL43">
        <f t="shared" si="105"/>
        <v>0</v>
      </c>
      <c r="EM43">
        <f t="shared" si="106"/>
        <v>0</v>
      </c>
      <c r="EN43">
        <f t="shared" si="107"/>
        <v>0</v>
      </c>
      <c r="EO43">
        <f t="shared" si="108"/>
        <v>0</v>
      </c>
      <c r="EP43">
        <f t="shared" si="109"/>
        <v>0</v>
      </c>
      <c r="EQ43">
        <f t="shared" si="110"/>
        <v>0</v>
      </c>
      <c r="ES43">
        <f t="shared" si="111"/>
        <v>0</v>
      </c>
      <c r="ET43">
        <f t="shared" si="112"/>
        <v>0</v>
      </c>
      <c r="EU43">
        <f t="shared" si="113"/>
        <v>0</v>
      </c>
      <c r="EV43">
        <f t="shared" si="114"/>
        <v>0</v>
      </c>
      <c r="EW43">
        <f t="shared" si="115"/>
        <v>0</v>
      </c>
      <c r="EX43">
        <f t="shared" si="116"/>
        <v>0</v>
      </c>
      <c r="EZ43">
        <f t="shared" si="117"/>
        <v>0</v>
      </c>
      <c r="FA43">
        <f t="shared" si="118"/>
        <v>0</v>
      </c>
      <c r="FB43">
        <f t="shared" si="119"/>
        <v>0</v>
      </c>
      <c r="FC43">
        <f t="shared" si="120"/>
        <v>0</v>
      </c>
      <c r="FD43">
        <f t="shared" si="121"/>
        <v>0</v>
      </c>
      <c r="FE43">
        <f t="shared" si="122"/>
        <v>0</v>
      </c>
      <c r="FG43">
        <f t="shared" si="123"/>
        <v>0</v>
      </c>
      <c r="FH43">
        <f t="shared" si="124"/>
        <v>0</v>
      </c>
      <c r="FI43">
        <f t="shared" si="125"/>
        <v>0</v>
      </c>
      <c r="FJ43">
        <f t="shared" si="126"/>
        <v>0</v>
      </c>
      <c r="FK43">
        <f t="shared" si="127"/>
        <v>0</v>
      </c>
      <c r="FL43">
        <f t="shared" si="128"/>
        <v>0</v>
      </c>
      <c r="FN43">
        <f t="shared" si="129"/>
        <v>0</v>
      </c>
      <c r="FO43">
        <f t="shared" si="130"/>
        <v>0</v>
      </c>
      <c r="FP43">
        <f t="shared" si="131"/>
        <v>0</v>
      </c>
      <c r="FQ43">
        <f t="shared" si="132"/>
        <v>0</v>
      </c>
      <c r="FR43">
        <f t="shared" si="133"/>
        <v>0</v>
      </c>
      <c r="FS43">
        <f t="shared" si="134"/>
        <v>0</v>
      </c>
      <c r="FU43">
        <f t="shared" si="135"/>
        <v>0</v>
      </c>
      <c r="FV43">
        <f t="shared" si="136"/>
        <v>0</v>
      </c>
      <c r="FW43">
        <f t="shared" si="137"/>
        <v>0</v>
      </c>
      <c r="FX43">
        <f t="shared" si="138"/>
        <v>0</v>
      </c>
      <c r="FY43">
        <f t="shared" si="139"/>
        <v>0</v>
      </c>
      <c r="FZ43">
        <f t="shared" si="140"/>
        <v>0</v>
      </c>
    </row>
    <row r="44" spans="1:182" x14ac:dyDescent="0.25">
      <c r="P44">
        <f t="shared" si="3"/>
        <v>0</v>
      </c>
      <c r="Q44">
        <f t="shared" si="4"/>
        <v>0</v>
      </c>
      <c r="R44">
        <f t="shared" si="5"/>
        <v>0</v>
      </c>
      <c r="S44">
        <f t="shared" si="6"/>
        <v>0</v>
      </c>
      <c r="T44">
        <f t="shared" si="7"/>
        <v>0</v>
      </c>
      <c r="U44">
        <f t="shared" si="8"/>
        <v>0</v>
      </c>
      <c r="W44">
        <f t="shared" si="9"/>
        <v>0</v>
      </c>
      <c r="X44">
        <f t="shared" si="10"/>
        <v>0</v>
      </c>
      <c r="Y44">
        <f t="shared" si="11"/>
        <v>0</v>
      </c>
      <c r="Z44">
        <f t="shared" si="12"/>
        <v>0</v>
      </c>
      <c r="AA44">
        <f t="shared" si="13"/>
        <v>0</v>
      </c>
      <c r="AB44">
        <f t="shared" si="14"/>
        <v>0</v>
      </c>
      <c r="AD44">
        <f t="shared" si="15"/>
        <v>0</v>
      </c>
      <c r="AE44">
        <f t="shared" si="16"/>
        <v>0</v>
      </c>
      <c r="AF44">
        <f t="shared" si="17"/>
        <v>0</v>
      </c>
      <c r="AG44">
        <f t="shared" si="18"/>
        <v>0</v>
      </c>
      <c r="AH44">
        <f t="shared" si="19"/>
        <v>0</v>
      </c>
      <c r="AI44">
        <f t="shared" si="20"/>
        <v>0</v>
      </c>
      <c r="AK44">
        <f t="shared" si="141"/>
        <v>0</v>
      </c>
      <c r="AL44">
        <f t="shared" si="142"/>
        <v>0</v>
      </c>
      <c r="AM44">
        <f t="shared" si="143"/>
        <v>0</v>
      </c>
      <c r="AN44">
        <f t="shared" si="144"/>
        <v>0</v>
      </c>
      <c r="AO44">
        <f t="shared" si="145"/>
        <v>0</v>
      </c>
      <c r="AP44">
        <f t="shared" si="146"/>
        <v>0</v>
      </c>
      <c r="AR44">
        <f t="shared" si="21"/>
        <v>0</v>
      </c>
      <c r="AS44">
        <f t="shared" si="22"/>
        <v>0</v>
      </c>
      <c r="AT44">
        <f t="shared" si="23"/>
        <v>0</v>
      </c>
      <c r="AU44">
        <f t="shared" si="24"/>
        <v>0</v>
      </c>
      <c r="AV44">
        <f t="shared" si="25"/>
        <v>0</v>
      </c>
      <c r="AW44">
        <f t="shared" si="26"/>
        <v>0</v>
      </c>
      <c r="AY44">
        <f t="shared" si="27"/>
        <v>0</v>
      </c>
      <c r="AZ44">
        <f t="shared" si="28"/>
        <v>0</v>
      </c>
      <c r="BA44">
        <f t="shared" si="29"/>
        <v>0</v>
      </c>
      <c r="BB44">
        <f t="shared" si="30"/>
        <v>0</v>
      </c>
      <c r="BC44">
        <f t="shared" si="31"/>
        <v>0</v>
      </c>
      <c r="BD44">
        <f t="shared" si="32"/>
        <v>0</v>
      </c>
      <c r="BF44">
        <f t="shared" si="33"/>
        <v>0</v>
      </c>
      <c r="BG44">
        <f t="shared" si="34"/>
        <v>0</v>
      </c>
      <c r="BH44">
        <f t="shared" si="35"/>
        <v>0</v>
      </c>
      <c r="BI44">
        <f t="shared" si="36"/>
        <v>0</v>
      </c>
      <c r="BJ44">
        <f t="shared" si="37"/>
        <v>0</v>
      </c>
      <c r="BK44">
        <f t="shared" si="38"/>
        <v>0</v>
      </c>
      <c r="BM44">
        <f t="shared" si="39"/>
        <v>0</v>
      </c>
      <c r="BN44">
        <f t="shared" si="40"/>
        <v>0</v>
      </c>
      <c r="BO44">
        <f t="shared" si="41"/>
        <v>0</v>
      </c>
      <c r="BP44">
        <f t="shared" si="42"/>
        <v>0</v>
      </c>
      <c r="BQ44">
        <f t="shared" si="43"/>
        <v>0</v>
      </c>
      <c r="BR44">
        <f t="shared" si="44"/>
        <v>0</v>
      </c>
      <c r="BT44">
        <f t="shared" si="45"/>
        <v>0</v>
      </c>
      <c r="BU44">
        <f t="shared" si="46"/>
        <v>0</v>
      </c>
      <c r="BV44">
        <f t="shared" si="47"/>
        <v>0</v>
      </c>
      <c r="BW44">
        <f t="shared" si="48"/>
        <v>0</v>
      </c>
      <c r="BX44">
        <f t="shared" si="49"/>
        <v>0</v>
      </c>
      <c r="BY44">
        <f t="shared" si="50"/>
        <v>0</v>
      </c>
      <c r="CA44">
        <f t="shared" si="51"/>
        <v>0</v>
      </c>
      <c r="CB44">
        <f t="shared" si="52"/>
        <v>0</v>
      </c>
      <c r="CC44">
        <f t="shared" si="53"/>
        <v>0</v>
      </c>
      <c r="CD44">
        <f t="shared" si="54"/>
        <v>0</v>
      </c>
      <c r="CE44">
        <f t="shared" si="55"/>
        <v>0</v>
      </c>
      <c r="CF44">
        <f t="shared" si="56"/>
        <v>0</v>
      </c>
      <c r="CH44">
        <f t="shared" si="57"/>
        <v>0</v>
      </c>
      <c r="CI44">
        <f t="shared" si="58"/>
        <v>0</v>
      </c>
      <c r="CJ44">
        <f t="shared" si="59"/>
        <v>0</v>
      </c>
      <c r="CK44">
        <f t="shared" si="60"/>
        <v>0</v>
      </c>
      <c r="CL44">
        <f t="shared" si="61"/>
        <v>0</v>
      </c>
      <c r="CM44">
        <f t="shared" si="62"/>
        <v>0</v>
      </c>
      <c r="CO44">
        <f t="shared" si="63"/>
        <v>0</v>
      </c>
      <c r="CP44">
        <f t="shared" si="64"/>
        <v>0</v>
      </c>
      <c r="CQ44">
        <f t="shared" si="65"/>
        <v>0</v>
      </c>
      <c r="CR44">
        <f t="shared" si="66"/>
        <v>0</v>
      </c>
      <c r="CS44">
        <f t="shared" si="67"/>
        <v>0</v>
      </c>
      <c r="CT44">
        <f t="shared" si="68"/>
        <v>0</v>
      </c>
      <c r="CV44">
        <f t="shared" si="69"/>
        <v>0</v>
      </c>
      <c r="CW44">
        <f t="shared" si="70"/>
        <v>0</v>
      </c>
      <c r="CX44">
        <f t="shared" si="71"/>
        <v>0</v>
      </c>
      <c r="CY44">
        <f t="shared" si="72"/>
        <v>0</v>
      </c>
      <c r="CZ44">
        <f t="shared" si="73"/>
        <v>0</v>
      </c>
      <c r="DA44">
        <f t="shared" si="74"/>
        <v>0</v>
      </c>
      <c r="DC44">
        <f t="shared" si="75"/>
        <v>0</v>
      </c>
      <c r="DD44">
        <f t="shared" si="76"/>
        <v>0</v>
      </c>
      <c r="DE44">
        <f t="shared" si="77"/>
        <v>0</v>
      </c>
      <c r="DF44">
        <f t="shared" si="78"/>
        <v>0</v>
      </c>
      <c r="DG44">
        <f t="shared" si="79"/>
        <v>0</v>
      </c>
      <c r="DH44">
        <f t="shared" si="80"/>
        <v>0</v>
      </c>
      <c r="DJ44">
        <f t="shared" si="81"/>
        <v>0</v>
      </c>
      <c r="DK44">
        <f t="shared" si="82"/>
        <v>0</v>
      </c>
      <c r="DL44">
        <f t="shared" si="83"/>
        <v>0</v>
      </c>
      <c r="DM44">
        <f t="shared" si="84"/>
        <v>0</v>
      </c>
      <c r="DN44">
        <f t="shared" si="85"/>
        <v>0</v>
      </c>
      <c r="DO44">
        <f t="shared" si="86"/>
        <v>0</v>
      </c>
      <c r="DQ44">
        <f t="shared" si="87"/>
        <v>0</v>
      </c>
      <c r="DR44">
        <f t="shared" si="88"/>
        <v>0</v>
      </c>
      <c r="DS44">
        <f t="shared" si="89"/>
        <v>0</v>
      </c>
      <c r="DT44">
        <f t="shared" si="90"/>
        <v>0</v>
      </c>
      <c r="DU44">
        <f t="shared" si="91"/>
        <v>0</v>
      </c>
      <c r="DV44">
        <f t="shared" si="92"/>
        <v>0</v>
      </c>
      <c r="DX44">
        <f t="shared" si="93"/>
        <v>0</v>
      </c>
      <c r="DY44">
        <f t="shared" si="94"/>
        <v>0</v>
      </c>
      <c r="DZ44">
        <f t="shared" si="95"/>
        <v>0</v>
      </c>
      <c r="EA44">
        <f t="shared" si="96"/>
        <v>0</v>
      </c>
      <c r="EB44">
        <f t="shared" si="97"/>
        <v>0</v>
      </c>
      <c r="EC44">
        <f t="shared" si="98"/>
        <v>0</v>
      </c>
      <c r="EE44">
        <f t="shared" si="99"/>
        <v>0</v>
      </c>
      <c r="EF44">
        <f t="shared" si="100"/>
        <v>0</v>
      </c>
      <c r="EG44">
        <f t="shared" si="101"/>
        <v>0</v>
      </c>
      <c r="EH44">
        <f t="shared" si="102"/>
        <v>0</v>
      </c>
      <c r="EI44">
        <f t="shared" si="103"/>
        <v>0</v>
      </c>
      <c r="EJ44">
        <f t="shared" si="104"/>
        <v>0</v>
      </c>
      <c r="EL44">
        <f t="shared" si="105"/>
        <v>0</v>
      </c>
      <c r="EM44">
        <f t="shared" si="106"/>
        <v>0</v>
      </c>
      <c r="EN44">
        <f t="shared" si="107"/>
        <v>0</v>
      </c>
      <c r="EO44">
        <f t="shared" si="108"/>
        <v>0</v>
      </c>
      <c r="EP44">
        <f t="shared" si="109"/>
        <v>0</v>
      </c>
      <c r="EQ44">
        <f t="shared" si="110"/>
        <v>0</v>
      </c>
      <c r="ES44">
        <f t="shared" si="111"/>
        <v>0</v>
      </c>
      <c r="ET44">
        <f t="shared" si="112"/>
        <v>0</v>
      </c>
      <c r="EU44">
        <f t="shared" si="113"/>
        <v>0</v>
      </c>
      <c r="EV44">
        <f t="shared" si="114"/>
        <v>0</v>
      </c>
      <c r="EW44">
        <f t="shared" si="115"/>
        <v>0</v>
      </c>
      <c r="EX44">
        <f t="shared" si="116"/>
        <v>0</v>
      </c>
      <c r="EZ44">
        <f t="shared" si="117"/>
        <v>0</v>
      </c>
      <c r="FA44">
        <f t="shared" si="118"/>
        <v>0</v>
      </c>
      <c r="FB44">
        <f t="shared" si="119"/>
        <v>0</v>
      </c>
      <c r="FC44">
        <f t="shared" si="120"/>
        <v>0</v>
      </c>
      <c r="FD44">
        <f t="shared" si="121"/>
        <v>0</v>
      </c>
      <c r="FE44">
        <f t="shared" si="122"/>
        <v>0</v>
      </c>
      <c r="FG44">
        <f t="shared" si="123"/>
        <v>0</v>
      </c>
      <c r="FH44">
        <f t="shared" si="124"/>
        <v>0</v>
      </c>
      <c r="FI44">
        <f t="shared" si="125"/>
        <v>0</v>
      </c>
      <c r="FJ44">
        <f t="shared" si="126"/>
        <v>0</v>
      </c>
      <c r="FK44">
        <f t="shared" si="127"/>
        <v>0</v>
      </c>
      <c r="FL44">
        <f t="shared" si="128"/>
        <v>0</v>
      </c>
      <c r="FN44">
        <f t="shared" si="129"/>
        <v>0</v>
      </c>
      <c r="FO44">
        <f t="shared" si="130"/>
        <v>0</v>
      </c>
      <c r="FP44">
        <f t="shared" si="131"/>
        <v>0</v>
      </c>
      <c r="FQ44">
        <f t="shared" si="132"/>
        <v>0</v>
      </c>
      <c r="FR44">
        <f t="shared" si="133"/>
        <v>0</v>
      </c>
      <c r="FS44">
        <f t="shared" si="134"/>
        <v>0</v>
      </c>
      <c r="FU44">
        <f t="shared" si="135"/>
        <v>0</v>
      </c>
      <c r="FV44">
        <f t="shared" si="136"/>
        <v>0</v>
      </c>
      <c r="FW44">
        <f t="shared" si="137"/>
        <v>0</v>
      </c>
      <c r="FX44">
        <f t="shared" si="138"/>
        <v>0</v>
      </c>
      <c r="FY44">
        <f t="shared" si="139"/>
        <v>0</v>
      </c>
      <c r="FZ44">
        <f t="shared" si="140"/>
        <v>0</v>
      </c>
    </row>
    <row r="45" spans="1:182" x14ac:dyDescent="0.25">
      <c r="P45">
        <f t="shared" si="3"/>
        <v>0</v>
      </c>
      <c r="Q45">
        <f t="shared" si="4"/>
        <v>0</v>
      </c>
      <c r="R45">
        <f t="shared" si="5"/>
        <v>0</v>
      </c>
      <c r="S45">
        <f t="shared" si="6"/>
        <v>0</v>
      </c>
      <c r="T45">
        <f t="shared" si="7"/>
        <v>0</v>
      </c>
      <c r="U45">
        <f t="shared" si="8"/>
        <v>0</v>
      </c>
      <c r="W45">
        <f t="shared" si="9"/>
        <v>0</v>
      </c>
      <c r="X45">
        <f t="shared" si="10"/>
        <v>0</v>
      </c>
      <c r="Y45">
        <f t="shared" si="11"/>
        <v>0</v>
      </c>
      <c r="Z45">
        <f t="shared" si="12"/>
        <v>0</v>
      </c>
      <c r="AA45">
        <f t="shared" si="13"/>
        <v>0</v>
      </c>
      <c r="AB45">
        <f t="shared" si="14"/>
        <v>0</v>
      </c>
      <c r="AD45">
        <f t="shared" si="15"/>
        <v>0</v>
      </c>
      <c r="AE45">
        <f t="shared" si="16"/>
        <v>0</v>
      </c>
      <c r="AF45">
        <f t="shared" si="17"/>
        <v>0</v>
      </c>
      <c r="AG45">
        <f t="shared" si="18"/>
        <v>0</v>
      </c>
      <c r="AH45">
        <f t="shared" si="19"/>
        <v>0</v>
      </c>
      <c r="AI45">
        <f t="shared" si="20"/>
        <v>0</v>
      </c>
      <c r="AK45">
        <f t="shared" si="141"/>
        <v>0</v>
      </c>
      <c r="AL45">
        <f t="shared" si="142"/>
        <v>0</v>
      </c>
      <c r="AM45">
        <f t="shared" si="143"/>
        <v>0</v>
      </c>
      <c r="AN45">
        <f t="shared" si="144"/>
        <v>0</v>
      </c>
      <c r="AO45">
        <f t="shared" si="145"/>
        <v>0</v>
      </c>
      <c r="AP45">
        <f t="shared" si="146"/>
        <v>0</v>
      </c>
      <c r="AR45">
        <f t="shared" si="21"/>
        <v>0</v>
      </c>
      <c r="AS45">
        <f t="shared" si="22"/>
        <v>0</v>
      </c>
      <c r="AT45">
        <f t="shared" si="23"/>
        <v>0</v>
      </c>
      <c r="AU45">
        <f t="shared" si="24"/>
        <v>0</v>
      </c>
      <c r="AV45">
        <f t="shared" si="25"/>
        <v>0</v>
      </c>
      <c r="AW45">
        <f t="shared" si="26"/>
        <v>0</v>
      </c>
      <c r="AY45">
        <f t="shared" si="27"/>
        <v>0</v>
      </c>
      <c r="AZ45">
        <f t="shared" si="28"/>
        <v>0</v>
      </c>
      <c r="BA45">
        <f t="shared" si="29"/>
        <v>0</v>
      </c>
      <c r="BB45">
        <f t="shared" si="30"/>
        <v>0</v>
      </c>
      <c r="BC45">
        <f t="shared" si="31"/>
        <v>0</v>
      </c>
      <c r="BD45">
        <f t="shared" si="32"/>
        <v>0</v>
      </c>
      <c r="BF45">
        <f t="shared" si="33"/>
        <v>0</v>
      </c>
      <c r="BG45">
        <f t="shared" si="34"/>
        <v>0</v>
      </c>
      <c r="BH45">
        <f t="shared" si="35"/>
        <v>0</v>
      </c>
      <c r="BI45">
        <f t="shared" si="36"/>
        <v>0</v>
      </c>
      <c r="BJ45">
        <f t="shared" si="37"/>
        <v>0</v>
      </c>
      <c r="BK45">
        <f t="shared" si="38"/>
        <v>0</v>
      </c>
      <c r="BM45">
        <f t="shared" si="39"/>
        <v>0</v>
      </c>
      <c r="BN45">
        <f t="shared" si="40"/>
        <v>0</v>
      </c>
      <c r="BO45">
        <f t="shared" si="41"/>
        <v>0</v>
      </c>
      <c r="BP45">
        <f t="shared" si="42"/>
        <v>0</v>
      </c>
      <c r="BQ45">
        <f t="shared" si="43"/>
        <v>0</v>
      </c>
      <c r="BR45">
        <f t="shared" si="44"/>
        <v>0</v>
      </c>
      <c r="BT45">
        <f t="shared" si="45"/>
        <v>0</v>
      </c>
      <c r="BU45">
        <f t="shared" si="46"/>
        <v>0</v>
      </c>
      <c r="BV45">
        <f t="shared" si="47"/>
        <v>0</v>
      </c>
      <c r="BW45">
        <f t="shared" si="48"/>
        <v>0</v>
      </c>
      <c r="BX45">
        <f t="shared" si="49"/>
        <v>0</v>
      </c>
      <c r="BY45">
        <f t="shared" si="50"/>
        <v>0</v>
      </c>
      <c r="CA45">
        <f t="shared" si="51"/>
        <v>0</v>
      </c>
      <c r="CB45">
        <f t="shared" si="52"/>
        <v>0</v>
      </c>
      <c r="CC45">
        <f t="shared" si="53"/>
        <v>0</v>
      </c>
      <c r="CD45">
        <f t="shared" si="54"/>
        <v>0</v>
      </c>
      <c r="CE45">
        <f t="shared" si="55"/>
        <v>0</v>
      </c>
      <c r="CF45">
        <f t="shared" si="56"/>
        <v>0</v>
      </c>
      <c r="CH45">
        <f t="shared" si="57"/>
        <v>0</v>
      </c>
      <c r="CI45">
        <f t="shared" si="58"/>
        <v>0</v>
      </c>
      <c r="CJ45">
        <f t="shared" si="59"/>
        <v>0</v>
      </c>
      <c r="CK45">
        <f t="shared" si="60"/>
        <v>0</v>
      </c>
      <c r="CL45">
        <f t="shared" si="61"/>
        <v>0</v>
      </c>
      <c r="CM45">
        <f t="shared" si="62"/>
        <v>0</v>
      </c>
      <c r="CO45">
        <f t="shared" si="63"/>
        <v>0</v>
      </c>
      <c r="CP45">
        <f t="shared" si="64"/>
        <v>0</v>
      </c>
      <c r="CQ45">
        <f t="shared" si="65"/>
        <v>0</v>
      </c>
      <c r="CR45">
        <f t="shared" si="66"/>
        <v>0</v>
      </c>
      <c r="CS45">
        <f t="shared" si="67"/>
        <v>0</v>
      </c>
      <c r="CT45">
        <f t="shared" si="68"/>
        <v>0</v>
      </c>
      <c r="CV45">
        <f t="shared" si="69"/>
        <v>0</v>
      </c>
      <c r="CW45">
        <f t="shared" si="70"/>
        <v>0</v>
      </c>
      <c r="CX45">
        <f t="shared" si="71"/>
        <v>0</v>
      </c>
      <c r="CY45">
        <f t="shared" si="72"/>
        <v>0</v>
      </c>
      <c r="CZ45">
        <f t="shared" si="73"/>
        <v>0</v>
      </c>
      <c r="DA45">
        <f t="shared" si="74"/>
        <v>0</v>
      </c>
      <c r="DC45">
        <f t="shared" si="75"/>
        <v>0</v>
      </c>
      <c r="DD45">
        <f t="shared" si="76"/>
        <v>0</v>
      </c>
      <c r="DE45">
        <f t="shared" si="77"/>
        <v>0</v>
      </c>
      <c r="DF45">
        <f t="shared" si="78"/>
        <v>0</v>
      </c>
      <c r="DG45">
        <f t="shared" si="79"/>
        <v>0</v>
      </c>
      <c r="DH45">
        <f t="shared" si="80"/>
        <v>0</v>
      </c>
      <c r="DJ45">
        <f t="shared" si="81"/>
        <v>0</v>
      </c>
      <c r="DK45">
        <f t="shared" si="82"/>
        <v>0</v>
      </c>
      <c r="DL45">
        <f t="shared" si="83"/>
        <v>0</v>
      </c>
      <c r="DM45">
        <f t="shared" si="84"/>
        <v>0</v>
      </c>
      <c r="DN45">
        <f t="shared" si="85"/>
        <v>0</v>
      </c>
      <c r="DO45">
        <f t="shared" si="86"/>
        <v>0</v>
      </c>
      <c r="DQ45">
        <f t="shared" si="87"/>
        <v>0</v>
      </c>
      <c r="DR45">
        <f t="shared" si="88"/>
        <v>0</v>
      </c>
      <c r="DS45">
        <f t="shared" si="89"/>
        <v>0</v>
      </c>
      <c r="DT45">
        <f t="shared" si="90"/>
        <v>0</v>
      </c>
      <c r="DU45">
        <f t="shared" si="91"/>
        <v>0</v>
      </c>
      <c r="DV45">
        <f t="shared" si="92"/>
        <v>0</v>
      </c>
      <c r="DX45">
        <f t="shared" si="93"/>
        <v>0</v>
      </c>
      <c r="DY45">
        <f t="shared" si="94"/>
        <v>0</v>
      </c>
      <c r="DZ45">
        <f t="shared" si="95"/>
        <v>0</v>
      </c>
      <c r="EA45">
        <f t="shared" si="96"/>
        <v>0</v>
      </c>
      <c r="EB45">
        <f t="shared" si="97"/>
        <v>0</v>
      </c>
      <c r="EC45">
        <f t="shared" si="98"/>
        <v>0</v>
      </c>
      <c r="EE45">
        <f t="shared" si="99"/>
        <v>0</v>
      </c>
      <c r="EF45">
        <f t="shared" si="100"/>
        <v>0</v>
      </c>
      <c r="EG45">
        <f t="shared" si="101"/>
        <v>0</v>
      </c>
      <c r="EH45">
        <f t="shared" si="102"/>
        <v>0</v>
      </c>
      <c r="EI45">
        <f t="shared" si="103"/>
        <v>0</v>
      </c>
      <c r="EJ45">
        <f t="shared" si="104"/>
        <v>0</v>
      </c>
      <c r="EL45">
        <f t="shared" si="105"/>
        <v>0</v>
      </c>
      <c r="EM45">
        <f t="shared" si="106"/>
        <v>0</v>
      </c>
      <c r="EN45">
        <f t="shared" si="107"/>
        <v>0</v>
      </c>
      <c r="EO45">
        <f t="shared" si="108"/>
        <v>0</v>
      </c>
      <c r="EP45">
        <f t="shared" si="109"/>
        <v>0</v>
      </c>
      <c r="EQ45">
        <f t="shared" si="110"/>
        <v>0</v>
      </c>
      <c r="ES45">
        <f t="shared" si="111"/>
        <v>0</v>
      </c>
      <c r="ET45">
        <f t="shared" si="112"/>
        <v>0</v>
      </c>
      <c r="EU45">
        <f t="shared" si="113"/>
        <v>0</v>
      </c>
      <c r="EV45">
        <f t="shared" si="114"/>
        <v>0</v>
      </c>
      <c r="EW45">
        <f t="shared" si="115"/>
        <v>0</v>
      </c>
      <c r="EX45">
        <f t="shared" si="116"/>
        <v>0</v>
      </c>
      <c r="EZ45">
        <f t="shared" si="117"/>
        <v>0</v>
      </c>
      <c r="FA45">
        <f t="shared" si="118"/>
        <v>0</v>
      </c>
      <c r="FB45">
        <f t="shared" si="119"/>
        <v>0</v>
      </c>
      <c r="FC45">
        <f t="shared" si="120"/>
        <v>0</v>
      </c>
      <c r="FD45">
        <f t="shared" si="121"/>
        <v>0</v>
      </c>
      <c r="FE45">
        <f t="shared" si="122"/>
        <v>0</v>
      </c>
      <c r="FG45">
        <f t="shared" si="123"/>
        <v>0</v>
      </c>
      <c r="FH45">
        <f t="shared" si="124"/>
        <v>0</v>
      </c>
      <c r="FI45">
        <f t="shared" si="125"/>
        <v>0</v>
      </c>
      <c r="FJ45">
        <f t="shared" si="126"/>
        <v>0</v>
      </c>
      <c r="FK45">
        <f t="shared" si="127"/>
        <v>0</v>
      </c>
      <c r="FL45">
        <f t="shared" si="128"/>
        <v>0</v>
      </c>
      <c r="FN45">
        <f t="shared" si="129"/>
        <v>0</v>
      </c>
      <c r="FO45">
        <f t="shared" si="130"/>
        <v>0</v>
      </c>
      <c r="FP45">
        <f t="shared" si="131"/>
        <v>0</v>
      </c>
      <c r="FQ45">
        <f t="shared" si="132"/>
        <v>0</v>
      </c>
      <c r="FR45">
        <f t="shared" si="133"/>
        <v>0</v>
      </c>
      <c r="FS45">
        <f t="shared" si="134"/>
        <v>0</v>
      </c>
      <c r="FU45">
        <f t="shared" si="135"/>
        <v>0</v>
      </c>
      <c r="FV45">
        <f t="shared" si="136"/>
        <v>0</v>
      </c>
      <c r="FW45">
        <f t="shared" si="137"/>
        <v>0</v>
      </c>
      <c r="FX45">
        <f t="shared" si="138"/>
        <v>0</v>
      </c>
      <c r="FY45">
        <f t="shared" si="139"/>
        <v>0</v>
      </c>
      <c r="FZ45">
        <f t="shared" si="140"/>
        <v>0</v>
      </c>
    </row>
    <row r="46" spans="1:182" x14ac:dyDescent="0.25">
      <c r="P46">
        <f t="shared" si="3"/>
        <v>0</v>
      </c>
      <c r="Q46">
        <f t="shared" si="4"/>
        <v>0</v>
      </c>
      <c r="R46">
        <f t="shared" si="5"/>
        <v>0</v>
      </c>
      <c r="S46">
        <f t="shared" si="6"/>
        <v>0</v>
      </c>
      <c r="T46">
        <f t="shared" si="7"/>
        <v>0</v>
      </c>
      <c r="U46">
        <f t="shared" si="8"/>
        <v>0</v>
      </c>
      <c r="W46">
        <f t="shared" si="9"/>
        <v>0</v>
      </c>
      <c r="X46">
        <f t="shared" si="10"/>
        <v>0</v>
      </c>
      <c r="Y46">
        <f t="shared" si="11"/>
        <v>0</v>
      </c>
      <c r="Z46">
        <f t="shared" si="12"/>
        <v>0</v>
      </c>
      <c r="AA46">
        <f t="shared" si="13"/>
        <v>0</v>
      </c>
      <c r="AB46">
        <f t="shared" si="14"/>
        <v>0</v>
      </c>
      <c r="AD46">
        <f t="shared" si="15"/>
        <v>0</v>
      </c>
      <c r="AE46">
        <f t="shared" si="16"/>
        <v>0</v>
      </c>
      <c r="AF46">
        <f t="shared" si="17"/>
        <v>0</v>
      </c>
      <c r="AG46">
        <f t="shared" si="18"/>
        <v>0</v>
      </c>
      <c r="AH46">
        <f t="shared" si="19"/>
        <v>0</v>
      </c>
      <c r="AI46">
        <f t="shared" si="20"/>
        <v>0</v>
      </c>
      <c r="AK46">
        <f t="shared" si="141"/>
        <v>0</v>
      </c>
      <c r="AL46">
        <f t="shared" si="142"/>
        <v>0</v>
      </c>
      <c r="AM46">
        <f t="shared" si="143"/>
        <v>0</v>
      </c>
      <c r="AN46">
        <f t="shared" si="144"/>
        <v>0</v>
      </c>
      <c r="AO46">
        <f t="shared" si="145"/>
        <v>0</v>
      </c>
      <c r="AP46">
        <f t="shared" si="146"/>
        <v>0</v>
      </c>
      <c r="AR46">
        <f t="shared" si="21"/>
        <v>0</v>
      </c>
      <c r="AS46">
        <f t="shared" si="22"/>
        <v>0</v>
      </c>
      <c r="AT46">
        <f t="shared" si="23"/>
        <v>0</v>
      </c>
      <c r="AU46">
        <f t="shared" si="24"/>
        <v>0</v>
      </c>
      <c r="AV46">
        <f t="shared" si="25"/>
        <v>0</v>
      </c>
      <c r="AW46">
        <f t="shared" si="26"/>
        <v>0</v>
      </c>
      <c r="AY46">
        <f t="shared" si="27"/>
        <v>0</v>
      </c>
      <c r="AZ46">
        <f t="shared" si="28"/>
        <v>0</v>
      </c>
      <c r="BA46">
        <f t="shared" si="29"/>
        <v>0</v>
      </c>
      <c r="BB46">
        <f t="shared" si="30"/>
        <v>0</v>
      </c>
      <c r="BC46">
        <f t="shared" si="31"/>
        <v>0</v>
      </c>
      <c r="BD46">
        <f t="shared" si="32"/>
        <v>0</v>
      </c>
      <c r="BF46">
        <f t="shared" si="33"/>
        <v>0</v>
      </c>
      <c r="BG46">
        <f t="shared" si="34"/>
        <v>0</v>
      </c>
      <c r="BH46">
        <f t="shared" si="35"/>
        <v>0</v>
      </c>
      <c r="BI46">
        <f t="shared" si="36"/>
        <v>0</v>
      </c>
      <c r="BJ46">
        <f t="shared" si="37"/>
        <v>0</v>
      </c>
      <c r="BK46">
        <f t="shared" si="38"/>
        <v>0</v>
      </c>
      <c r="BM46">
        <f t="shared" si="39"/>
        <v>0</v>
      </c>
      <c r="BN46">
        <f t="shared" si="40"/>
        <v>0</v>
      </c>
      <c r="BO46">
        <f t="shared" si="41"/>
        <v>0</v>
      </c>
      <c r="BP46">
        <f t="shared" si="42"/>
        <v>0</v>
      </c>
      <c r="BQ46">
        <f t="shared" si="43"/>
        <v>0</v>
      </c>
      <c r="BR46">
        <f t="shared" si="44"/>
        <v>0</v>
      </c>
      <c r="BT46">
        <f t="shared" si="45"/>
        <v>0</v>
      </c>
      <c r="BU46">
        <f t="shared" si="46"/>
        <v>0</v>
      </c>
      <c r="BV46">
        <f t="shared" si="47"/>
        <v>0</v>
      </c>
      <c r="BW46">
        <f t="shared" si="48"/>
        <v>0</v>
      </c>
      <c r="BX46">
        <f t="shared" si="49"/>
        <v>0</v>
      </c>
      <c r="BY46">
        <f t="shared" si="50"/>
        <v>0</v>
      </c>
      <c r="CA46">
        <f t="shared" si="51"/>
        <v>0</v>
      </c>
      <c r="CB46">
        <f t="shared" si="52"/>
        <v>0</v>
      </c>
      <c r="CC46">
        <f t="shared" si="53"/>
        <v>0</v>
      </c>
      <c r="CD46">
        <f t="shared" si="54"/>
        <v>0</v>
      </c>
      <c r="CE46">
        <f t="shared" si="55"/>
        <v>0</v>
      </c>
      <c r="CF46">
        <f t="shared" si="56"/>
        <v>0</v>
      </c>
      <c r="CH46">
        <f t="shared" si="57"/>
        <v>0</v>
      </c>
      <c r="CI46">
        <f t="shared" si="58"/>
        <v>0</v>
      </c>
      <c r="CJ46">
        <f t="shared" si="59"/>
        <v>0</v>
      </c>
      <c r="CK46">
        <f t="shared" si="60"/>
        <v>0</v>
      </c>
      <c r="CL46">
        <f t="shared" si="61"/>
        <v>0</v>
      </c>
      <c r="CM46">
        <f t="shared" si="62"/>
        <v>0</v>
      </c>
      <c r="CO46">
        <f t="shared" si="63"/>
        <v>0</v>
      </c>
      <c r="CP46">
        <f t="shared" si="64"/>
        <v>0</v>
      </c>
      <c r="CQ46">
        <f t="shared" si="65"/>
        <v>0</v>
      </c>
      <c r="CR46">
        <f t="shared" si="66"/>
        <v>0</v>
      </c>
      <c r="CS46">
        <f t="shared" si="67"/>
        <v>0</v>
      </c>
      <c r="CT46">
        <f t="shared" si="68"/>
        <v>0</v>
      </c>
      <c r="CV46">
        <f t="shared" si="69"/>
        <v>0</v>
      </c>
      <c r="CW46">
        <f t="shared" si="70"/>
        <v>0</v>
      </c>
      <c r="CX46">
        <f t="shared" si="71"/>
        <v>0</v>
      </c>
      <c r="CY46">
        <f t="shared" si="72"/>
        <v>0</v>
      </c>
      <c r="CZ46">
        <f t="shared" si="73"/>
        <v>0</v>
      </c>
      <c r="DA46">
        <f t="shared" si="74"/>
        <v>0</v>
      </c>
      <c r="DC46">
        <f t="shared" si="75"/>
        <v>0</v>
      </c>
      <c r="DD46">
        <f t="shared" si="76"/>
        <v>0</v>
      </c>
      <c r="DE46">
        <f t="shared" si="77"/>
        <v>0</v>
      </c>
      <c r="DF46">
        <f t="shared" si="78"/>
        <v>0</v>
      </c>
      <c r="DG46">
        <f t="shared" si="79"/>
        <v>0</v>
      </c>
      <c r="DH46">
        <f t="shared" si="80"/>
        <v>0</v>
      </c>
      <c r="DJ46">
        <f t="shared" si="81"/>
        <v>0</v>
      </c>
      <c r="DK46">
        <f t="shared" si="82"/>
        <v>0</v>
      </c>
      <c r="DL46">
        <f t="shared" si="83"/>
        <v>0</v>
      </c>
      <c r="DM46">
        <f t="shared" si="84"/>
        <v>0</v>
      </c>
      <c r="DN46">
        <f t="shared" si="85"/>
        <v>0</v>
      </c>
      <c r="DO46">
        <f t="shared" si="86"/>
        <v>0</v>
      </c>
      <c r="DQ46">
        <f t="shared" si="87"/>
        <v>0</v>
      </c>
      <c r="DR46">
        <f t="shared" si="88"/>
        <v>0</v>
      </c>
      <c r="DS46">
        <f t="shared" si="89"/>
        <v>0</v>
      </c>
      <c r="DT46">
        <f t="shared" si="90"/>
        <v>0</v>
      </c>
      <c r="DU46">
        <f t="shared" si="91"/>
        <v>0</v>
      </c>
      <c r="DV46">
        <f t="shared" si="92"/>
        <v>0</v>
      </c>
      <c r="DX46">
        <f t="shared" si="93"/>
        <v>0</v>
      </c>
      <c r="DY46">
        <f t="shared" si="94"/>
        <v>0</v>
      </c>
      <c r="DZ46">
        <f t="shared" si="95"/>
        <v>0</v>
      </c>
      <c r="EA46">
        <f t="shared" si="96"/>
        <v>0</v>
      </c>
      <c r="EB46">
        <f t="shared" si="97"/>
        <v>0</v>
      </c>
      <c r="EC46">
        <f t="shared" si="98"/>
        <v>0</v>
      </c>
      <c r="EE46">
        <f t="shared" si="99"/>
        <v>0</v>
      </c>
      <c r="EF46">
        <f t="shared" si="100"/>
        <v>0</v>
      </c>
      <c r="EG46">
        <f t="shared" si="101"/>
        <v>0</v>
      </c>
      <c r="EH46">
        <f t="shared" si="102"/>
        <v>0</v>
      </c>
      <c r="EI46">
        <f t="shared" si="103"/>
        <v>0</v>
      </c>
      <c r="EJ46">
        <f t="shared" si="104"/>
        <v>0</v>
      </c>
      <c r="EL46">
        <f t="shared" si="105"/>
        <v>0</v>
      </c>
      <c r="EM46">
        <f t="shared" si="106"/>
        <v>0</v>
      </c>
      <c r="EN46">
        <f t="shared" si="107"/>
        <v>0</v>
      </c>
      <c r="EO46">
        <f t="shared" si="108"/>
        <v>0</v>
      </c>
      <c r="EP46">
        <f t="shared" si="109"/>
        <v>0</v>
      </c>
      <c r="EQ46">
        <f t="shared" si="110"/>
        <v>0</v>
      </c>
      <c r="ES46">
        <f t="shared" si="111"/>
        <v>0</v>
      </c>
      <c r="ET46">
        <f t="shared" si="112"/>
        <v>0</v>
      </c>
      <c r="EU46">
        <f t="shared" si="113"/>
        <v>0</v>
      </c>
      <c r="EV46">
        <f t="shared" si="114"/>
        <v>0</v>
      </c>
      <c r="EW46">
        <f t="shared" si="115"/>
        <v>0</v>
      </c>
      <c r="EX46">
        <f t="shared" si="116"/>
        <v>0</v>
      </c>
      <c r="EZ46">
        <f t="shared" si="117"/>
        <v>0</v>
      </c>
      <c r="FA46">
        <f t="shared" si="118"/>
        <v>0</v>
      </c>
      <c r="FB46">
        <f t="shared" si="119"/>
        <v>0</v>
      </c>
      <c r="FC46">
        <f t="shared" si="120"/>
        <v>0</v>
      </c>
      <c r="FD46">
        <f t="shared" si="121"/>
        <v>0</v>
      </c>
      <c r="FE46">
        <f t="shared" si="122"/>
        <v>0</v>
      </c>
      <c r="FG46">
        <f t="shared" si="123"/>
        <v>0</v>
      </c>
      <c r="FH46">
        <f t="shared" si="124"/>
        <v>0</v>
      </c>
      <c r="FI46">
        <f t="shared" si="125"/>
        <v>0</v>
      </c>
      <c r="FJ46">
        <f t="shared" si="126"/>
        <v>0</v>
      </c>
      <c r="FK46">
        <f t="shared" si="127"/>
        <v>0</v>
      </c>
      <c r="FL46">
        <f t="shared" si="128"/>
        <v>0</v>
      </c>
      <c r="FN46">
        <f t="shared" si="129"/>
        <v>0</v>
      </c>
      <c r="FO46">
        <f t="shared" si="130"/>
        <v>0</v>
      </c>
      <c r="FP46">
        <f t="shared" si="131"/>
        <v>0</v>
      </c>
      <c r="FQ46">
        <f t="shared" si="132"/>
        <v>0</v>
      </c>
      <c r="FR46">
        <f t="shared" si="133"/>
        <v>0</v>
      </c>
      <c r="FS46">
        <f t="shared" si="134"/>
        <v>0</v>
      </c>
      <c r="FU46">
        <f t="shared" si="135"/>
        <v>0</v>
      </c>
      <c r="FV46">
        <f t="shared" si="136"/>
        <v>0</v>
      </c>
      <c r="FW46">
        <f t="shared" si="137"/>
        <v>0</v>
      </c>
      <c r="FX46">
        <f t="shared" si="138"/>
        <v>0</v>
      </c>
      <c r="FY46">
        <f t="shared" si="139"/>
        <v>0</v>
      </c>
      <c r="FZ46">
        <f t="shared" si="140"/>
        <v>0</v>
      </c>
    </row>
    <row r="47" spans="1:182" x14ac:dyDescent="0.25">
      <c r="P47">
        <f t="shared" si="3"/>
        <v>0</v>
      </c>
      <c r="Q47">
        <f t="shared" si="4"/>
        <v>0</v>
      </c>
      <c r="R47">
        <f t="shared" si="5"/>
        <v>0</v>
      </c>
      <c r="S47">
        <f t="shared" si="6"/>
        <v>0</v>
      </c>
      <c r="T47">
        <f t="shared" si="7"/>
        <v>0</v>
      </c>
      <c r="U47">
        <f t="shared" si="8"/>
        <v>0</v>
      </c>
      <c r="W47">
        <f t="shared" si="9"/>
        <v>0</v>
      </c>
      <c r="X47">
        <f t="shared" si="10"/>
        <v>0</v>
      </c>
      <c r="Y47">
        <f t="shared" si="11"/>
        <v>0</v>
      </c>
      <c r="Z47">
        <f t="shared" si="12"/>
        <v>0</v>
      </c>
      <c r="AA47">
        <f t="shared" si="13"/>
        <v>0</v>
      </c>
      <c r="AB47">
        <f t="shared" si="14"/>
        <v>0</v>
      </c>
      <c r="AD47">
        <f t="shared" si="15"/>
        <v>0</v>
      </c>
      <c r="AE47">
        <f t="shared" si="16"/>
        <v>0</v>
      </c>
      <c r="AF47">
        <f t="shared" si="17"/>
        <v>0</v>
      </c>
      <c r="AG47">
        <f t="shared" si="18"/>
        <v>0</v>
      </c>
      <c r="AH47">
        <f t="shared" si="19"/>
        <v>0</v>
      </c>
      <c r="AI47">
        <f t="shared" si="20"/>
        <v>0</v>
      </c>
      <c r="AK47">
        <f t="shared" si="141"/>
        <v>0</v>
      </c>
      <c r="AL47">
        <f t="shared" si="142"/>
        <v>0</v>
      </c>
      <c r="AM47">
        <f t="shared" si="143"/>
        <v>0</v>
      </c>
      <c r="AN47">
        <f t="shared" si="144"/>
        <v>0</v>
      </c>
      <c r="AO47">
        <f t="shared" si="145"/>
        <v>0</v>
      </c>
      <c r="AP47">
        <f t="shared" si="146"/>
        <v>0</v>
      </c>
      <c r="AR47">
        <f t="shared" si="21"/>
        <v>0</v>
      </c>
      <c r="AS47">
        <f t="shared" si="22"/>
        <v>0</v>
      </c>
      <c r="AT47">
        <f t="shared" si="23"/>
        <v>0</v>
      </c>
      <c r="AU47">
        <f t="shared" si="24"/>
        <v>0</v>
      </c>
      <c r="AV47">
        <f t="shared" si="25"/>
        <v>0</v>
      </c>
      <c r="AW47">
        <f t="shared" si="26"/>
        <v>0</v>
      </c>
      <c r="AY47">
        <f t="shared" si="27"/>
        <v>0</v>
      </c>
      <c r="AZ47">
        <f t="shared" si="28"/>
        <v>0</v>
      </c>
      <c r="BA47">
        <f t="shared" si="29"/>
        <v>0</v>
      </c>
      <c r="BB47">
        <f t="shared" si="30"/>
        <v>0</v>
      </c>
      <c r="BC47">
        <f t="shared" si="31"/>
        <v>0</v>
      </c>
      <c r="BD47">
        <f t="shared" si="32"/>
        <v>0</v>
      </c>
      <c r="BF47">
        <f t="shared" si="33"/>
        <v>0</v>
      </c>
      <c r="BG47">
        <f t="shared" si="34"/>
        <v>0</v>
      </c>
      <c r="BH47">
        <f t="shared" si="35"/>
        <v>0</v>
      </c>
      <c r="BI47">
        <f t="shared" si="36"/>
        <v>0</v>
      </c>
      <c r="BJ47">
        <f t="shared" si="37"/>
        <v>0</v>
      </c>
      <c r="BK47">
        <f t="shared" si="38"/>
        <v>0</v>
      </c>
      <c r="BM47">
        <f t="shared" si="39"/>
        <v>0</v>
      </c>
      <c r="BN47">
        <f t="shared" si="40"/>
        <v>0</v>
      </c>
      <c r="BO47">
        <f t="shared" si="41"/>
        <v>0</v>
      </c>
      <c r="BP47">
        <f t="shared" si="42"/>
        <v>0</v>
      </c>
      <c r="BQ47">
        <f t="shared" si="43"/>
        <v>0</v>
      </c>
      <c r="BR47">
        <f t="shared" si="44"/>
        <v>0</v>
      </c>
      <c r="BT47">
        <f t="shared" si="45"/>
        <v>0</v>
      </c>
      <c r="BU47">
        <f t="shared" si="46"/>
        <v>0</v>
      </c>
      <c r="BV47">
        <f t="shared" si="47"/>
        <v>0</v>
      </c>
      <c r="BW47">
        <f t="shared" si="48"/>
        <v>0</v>
      </c>
      <c r="BX47">
        <f t="shared" si="49"/>
        <v>0</v>
      </c>
      <c r="BY47">
        <f t="shared" si="50"/>
        <v>0</v>
      </c>
      <c r="CA47">
        <f t="shared" si="51"/>
        <v>0</v>
      </c>
      <c r="CB47">
        <f t="shared" si="52"/>
        <v>0</v>
      </c>
      <c r="CC47">
        <f t="shared" si="53"/>
        <v>0</v>
      </c>
      <c r="CD47">
        <f t="shared" si="54"/>
        <v>0</v>
      </c>
      <c r="CE47">
        <f t="shared" si="55"/>
        <v>0</v>
      </c>
      <c r="CF47">
        <f t="shared" si="56"/>
        <v>0</v>
      </c>
      <c r="CH47">
        <f t="shared" si="57"/>
        <v>0</v>
      </c>
      <c r="CI47">
        <f t="shared" si="58"/>
        <v>0</v>
      </c>
      <c r="CJ47">
        <f t="shared" si="59"/>
        <v>0</v>
      </c>
      <c r="CK47">
        <f t="shared" si="60"/>
        <v>0</v>
      </c>
      <c r="CL47">
        <f t="shared" si="61"/>
        <v>0</v>
      </c>
      <c r="CM47">
        <f t="shared" si="62"/>
        <v>0</v>
      </c>
      <c r="CO47">
        <f t="shared" si="63"/>
        <v>0</v>
      </c>
      <c r="CP47">
        <f t="shared" si="64"/>
        <v>0</v>
      </c>
      <c r="CQ47">
        <f t="shared" si="65"/>
        <v>0</v>
      </c>
      <c r="CR47">
        <f t="shared" si="66"/>
        <v>0</v>
      </c>
      <c r="CS47">
        <f t="shared" si="67"/>
        <v>0</v>
      </c>
      <c r="CT47">
        <f t="shared" si="68"/>
        <v>0</v>
      </c>
      <c r="CV47">
        <f t="shared" si="69"/>
        <v>0</v>
      </c>
      <c r="CW47">
        <f t="shared" si="70"/>
        <v>0</v>
      </c>
      <c r="CX47">
        <f t="shared" si="71"/>
        <v>0</v>
      </c>
      <c r="CY47">
        <f t="shared" si="72"/>
        <v>0</v>
      </c>
      <c r="CZ47">
        <f t="shared" si="73"/>
        <v>0</v>
      </c>
      <c r="DA47">
        <f t="shared" si="74"/>
        <v>0</v>
      </c>
      <c r="DC47">
        <f t="shared" si="75"/>
        <v>0</v>
      </c>
      <c r="DD47">
        <f t="shared" si="76"/>
        <v>0</v>
      </c>
      <c r="DE47">
        <f t="shared" si="77"/>
        <v>0</v>
      </c>
      <c r="DF47">
        <f t="shared" si="78"/>
        <v>0</v>
      </c>
      <c r="DG47">
        <f t="shared" si="79"/>
        <v>0</v>
      </c>
      <c r="DH47">
        <f t="shared" si="80"/>
        <v>0</v>
      </c>
      <c r="DJ47">
        <f t="shared" si="81"/>
        <v>0</v>
      </c>
      <c r="DK47">
        <f t="shared" si="82"/>
        <v>0</v>
      </c>
      <c r="DL47">
        <f t="shared" si="83"/>
        <v>0</v>
      </c>
      <c r="DM47">
        <f t="shared" si="84"/>
        <v>0</v>
      </c>
      <c r="DN47">
        <f t="shared" si="85"/>
        <v>0</v>
      </c>
      <c r="DO47">
        <f t="shared" si="86"/>
        <v>0</v>
      </c>
      <c r="DQ47">
        <f t="shared" si="87"/>
        <v>0</v>
      </c>
      <c r="DR47">
        <f t="shared" si="88"/>
        <v>0</v>
      </c>
      <c r="DS47">
        <f t="shared" si="89"/>
        <v>0</v>
      </c>
      <c r="DT47">
        <f t="shared" si="90"/>
        <v>0</v>
      </c>
      <c r="DU47">
        <f t="shared" si="91"/>
        <v>0</v>
      </c>
      <c r="DV47">
        <f t="shared" si="92"/>
        <v>0</v>
      </c>
      <c r="DX47">
        <f t="shared" si="93"/>
        <v>0</v>
      </c>
      <c r="DY47">
        <f t="shared" si="94"/>
        <v>0</v>
      </c>
      <c r="DZ47">
        <f t="shared" si="95"/>
        <v>0</v>
      </c>
      <c r="EA47">
        <f t="shared" si="96"/>
        <v>0</v>
      </c>
      <c r="EB47">
        <f t="shared" si="97"/>
        <v>0</v>
      </c>
      <c r="EC47">
        <f t="shared" si="98"/>
        <v>0</v>
      </c>
      <c r="EE47">
        <f t="shared" si="99"/>
        <v>0</v>
      </c>
      <c r="EF47">
        <f t="shared" si="100"/>
        <v>0</v>
      </c>
      <c r="EG47">
        <f t="shared" si="101"/>
        <v>0</v>
      </c>
      <c r="EH47">
        <f t="shared" si="102"/>
        <v>0</v>
      </c>
      <c r="EI47">
        <f t="shared" si="103"/>
        <v>0</v>
      </c>
      <c r="EJ47">
        <f t="shared" si="104"/>
        <v>0</v>
      </c>
      <c r="EL47">
        <f t="shared" si="105"/>
        <v>0</v>
      </c>
      <c r="EM47">
        <f t="shared" si="106"/>
        <v>0</v>
      </c>
      <c r="EN47">
        <f t="shared" si="107"/>
        <v>0</v>
      </c>
      <c r="EO47">
        <f t="shared" si="108"/>
        <v>0</v>
      </c>
      <c r="EP47">
        <f t="shared" si="109"/>
        <v>0</v>
      </c>
      <c r="EQ47">
        <f t="shared" si="110"/>
        <v>0</v>
      </c>
      <c r="ES47">
        <f t="shared" si="111"/>
        <v>0</v>
      </c>
      <c r="ET47">
        <f t="shared" si="112"/>
        <v>0</v>
      </c>
      <c r="EU47">
        <f t="shared" si="113"/>
        <v>0</v>
      </c>
      <c r="EV47">
        <f t="shared" si="114"/>
        <v>0</v>
      </c>
      <c r="EW47">
        <f t="shared" si="115"/>
        <v>0</v>
      </c>
      <c r="EX47">
        <f t="shared" si="116"/>
        <v>0</v>
      </c>
      <c r="EZ47">
        <f t="shared" si="117"/>
        <v>0</v>
      </c>
      <c r="FA47">
        <f t="shared" si="118"/>
        <v>0</v>
      </c>
      <c r="FB47">
        <f t="shared" si="119"/>
        <v>0</v>
      </c>
      <c r="FC47">
        <f t="shared" si="120"/>
        <v>0</v>
      </c>
      <c r="FD47">
        <f t="shared" si="121"/>
        <v>0</v>
      </c>
      <c r="FE47">
        <f t="shared" si="122"/>
        <v>0</v>
      </c>
      <c r="FG47">
        <f t="shared" si="123"/>
        <v>0</v>
      </c>
      <c r="FH47">
        <f t="shared" si="124"/>
        <v>0</v>
      </c>
      <c r="FI47">
        <f t="shared" si="125"/>
        <v>0</v>
      </c>
      <c r="FJ47">
        <f t="shared" si="126"/>
        <v>0</v>
      </c>
      <c r="FK47">
        <f t="shared" si="127"/>
        <v>0</v>
      </c>
      <c r="FL47">
        <f t="shared" si="128"/>
        <v>0</v>
      </c>
      <c r="FN47">
        <f t="shared" si="129"/>
        <v>0</v>
      </c>
      <c r="FO47">
        <f t="shared" si="130"/>
        <v>0</v>
      </c>
      <c r="FP47">
        <f t="shared" si="131"/>
        <v>0</v>
      </c>
      <c r="FQ47">
        <f t="shared" si="132"/>
        <v>0</v>
      </c>
      <c r="FR47">
        <f t="shared" si="133"/>
        <v>0</v>
      </c>
      <c r="FS47">
        <f t="shared" si="134"/>
        <v>0</v>
      </c>
      <c r="FU47">
        <f t="shared" si="135"/>
        <v>0</v>
      </c>
      <c r="FV47">
        <f t="shared" si="136"/>
        <v>0</v>
      </c>
      <c r="FW47">
        <f t="shared" si="137"/>
        <v>0</v>
      </c>
      <c r="FX47">
        <f t="shared" si="138"/>
        <v>0</v>
      </c>
      <c r="FY47">
        <f t="shared" si="139"/>
        <v>0</v>
      </c>
      <c r="FZ47">
        <f t="shared" si="140"/>
        <v>0</v>
      </c>
    </row>
    <row r="48" spans="1:182" x14ac:dyDescent="0.25">
      <c r="P48">
        <f t="shared" si="3"/>
        <v>0</v>
      </c>
      <c r="Q48">
        <f t="shared" si="4"/>
        <v>0</v>
      </c>
      <c r="R48">
        <f t="shared" si="5"/>
        <v>0</v>
      </c>
      <c r="S48">
        <f t="shared" si="6"/>
        <v>0</v>
      </c>
      <c r="T48">
        <f t="shared" si="7"/>
        <v>0</v>
      </c>
      <c r="U48">
        <f t="shared" si="8"/>
        <v>0</v>
      </c>
      <c r="W48">
        <f t="shared" si="9"/>
        <v>0</v>
      </c>
      <c r="X48">
        <f t="shared" si="10"/>
        <v>0</v>
      </c>
      <c r="Y48">
        <f t="shared" si="11"/>
        <v>0</v>
      </c>
      <c r="Z48">
        <f t="shared" si="12"/>
        <v>0</v>
      </c>
      <c r="AA48">
        <f t="shared" si="13"/>
        <v>0</v>
      </c>
      <c r="AB48">
        <f t="shared" si="14"/>
        <v>0</v>
      </c>
      <c r="AD48">
        <f t="shared" si="15"/>
        <v>0</v>
      </c>
      <c r="AE48">
        <f t="shared" si="16"/>
        <v>0</v>
      </c>
      <c r="AF48">
        <f t="shared" si="17"/>
        <v>0</v>
      </c>
      <c r="AG48">
        <f t="shared" si="18"/>
        <v>0</v>
      </c>
      <c r="AH48">
        <f t="shared" si="19"/>
        <v>0</v>
      </c>
      <c r="AI48">
        <f t="shared" si="20"/>
        <v>0</v>
      </c>
      <c r="AK48">
        <f t="shared" si="141"/>
        <v>0</v>
      </c>
      <c r="AL48">
        <f t="shared" si="142"/>
        <v>0</v>
      </c>
      <c r="AM48">
        <f t="shared" si="143"/>
        <v>0</v>
      </c>
      <c r="AN48">
        <f t="shared" si="144"/>
        <v>0</v>
      </c>
      <c r="AO48">
        <f t="shared" si="145"/>
        <v>0</v>
      </c>
      <c r="AP48">
        <f t="shared" si="146"/>
        <v>0</v>
      </c>
      <c r="AR48">
        <f t="shared" si="21"/>
        <v>0</v>
      </c>
      <c r="AS48">
        <f t="shared" si="22"/>
        <v>0</v>
      </c>
      <c r="AT48">
        <f t="shared" si="23"/>
        <v>0</v>
      </c>
      <c r="AU48">
        <f t="shared" si="24"/>
        <v>0</v>
      </c>
      <c r="AV48">
        <f t="shared" si="25"/>
        <v>0</v>
      </c>
      <c r="AW48">
        <f t="shared" si="26"/>
        <v>0</v>
      </c>
      <c r="AY48">
        <f t="shared" si="27"/>
        <v>0</v>
      </c>
      <c r="AZ48">
        <f t="shared" si="28"/>
        <v>0</v>
      </c>
      <c r="BA48">
        <f t="shared" si="29"/>
        <v>0</v>
      </c>
      <c r="BB48">
        <f t="shared" si="30"/>
        <v>0</v>
      </c>
      <c r="BC48">
        <f t="shared" si="31"/>
        <v>0</v>
      </c>
      <c r="BD48">
        <f t="shared" si="32"/>
        <v>0</v>
      </c>
      <c r="BF48">
        <f t="shared" si="33"/>
        <v>0</v>
      </c>
      <c r="BG48">
        <f t="shared" si="34"/>
        <v>0</v>
      </c>
      <c r="BH48">
        <f t="shared" si="35"/>
        <v>0</v>
      </c>
      <c r="BI48">
        <f t="shared" si="36"/>
        <v>0</v>
      </c>
      <c r="BJ48">
        <f t="shared" si="37"/>
        <v>0</v>
      </c>
      <c r="BK48">
        <f t="shared" si="38"/>
        <v>0</v>
      </c>
      <c r="BM48">
        <f t="shared" si="39"/>
        <v>0</v>
      </c>
      <c r="BN48">
        <f t="shared" si="40"/>
        <v>0</v>
      </c>
      <c r="BO48">
        <f t="shared" si="41"/>
        <v>0</v>
      </c>
      <c r="BP48">
        <f t="shared" si="42"/>
        <v>0</v>
      </c>
      <c r="BQ48">
        <f t="shared" si="43"/>
        <v>0</v>
      </c>
      <c r="BR48">
        <f t="shared" si="44"/>
        <v>0</v>
      </c>
      <c r="BT48">
        <f t="shared" si="45"/>
        <v>0</v>
      </c>
      <c r="BU48">
        <f t="shared" si="46"/>
        <v>0</v>
      </c>
      <c r="BV48">
        <f t="shared" si="47"/>
        <v>0</v>
      </c>
      <c r="BW48">
        <f t="shared" si="48"/>
        <v>0</v>
      </c>
      <c r="BX48">
        <f t="shared" si="49"/>
        <v>0</v>
      </c>
      <c r="BY48">
        <f t="shared" si="50"/>
        <v>0</v>
      </c>
      <c r="CA48">
        <f t="shared" si="51"/>
        <v>0</v>
      </c>
      <c r="CB48">
        <f t="shared" si="52"/>
        <v>0</v>
      </c>
      <c r="CC48">
        <f t="shared" si="53"/>
        <v>0</v>
      </c>
      <c r="CD48">
        <f t="shared" si="54"/>
        <v>0</v>
      </c>
      <c r="CE48">
        <f t="shared" si="55"/>
        <v>0</v>
      </c>
      <c r="CF48">
        <f t="shared" si="56"/>
        <v>0</v>
      </c>
      <c r="CH48">
        <f t="shared" si="57"/>
        <v>0</v>
      </c>
      <c r="CI48">
        <f t="shared" si="58"/>
        <v>0</v>
      </c>
      <c r="CJ48">
        <f t="shared" si="59"/>
        <v>0</v>
      </c>
      <c r="CK48">
        <f t="shared" si="60"/>
        <v>0</v>
      </c>
      <c r="CL48">
        <f t="shared" si="61"/>
        <v>0</v>
      </c>
      <c r="CM48">
        <f t="shared" si="62"/>
        <v>0</v>
      </c>
      <c r="CO48">
        <f t="shared" si="63"/>
        <v>0</v>
      </c>
      <c r="CP48">
        <f t="shared" si="64"/>
        <v>0</v>
      </c>
      <c r="CQ48">
        <f t="shared" si="65"/>
        <v>0</v>
      </c>
      <c r="CR48">
        <f t="shared" si="66"/>
        <v>0</v>
      </c>
      <c r="CS48">
        <f t="shared" si="67"/>
        <v>0</v>
      </c>
      <c r="CT48">
        <f t="shared" si="68"/>
        <v>0</v>
      </c>
      <c r="CV48">
        <f t="shared" si="69"/>
        <v>0</v>
      </c>
      <c r="CW48">
        <f t="shared" si="70"/>
        <v>0</v>
      </c>
      <c r="CX48">
        <f t="shared" si="71"/>
        <v>0</v>
      </c>
      <c r="CY48">
        <f t="shared" si="72"/>
        <v>0</v>
      </c>
      <c r="CZ48">
        <f t="shared" si="73"/>
        <v>0</v>
      </c>
      <c r="DA48">
        <f t="shared" si="74"/>
        <v>0</v>
      </c>
      <c r="DC48">
        <f t="shared" si="75"/>
        <v>0</v>
      </c>
      <c r="DD48">
        <f t="shared" si="76"/>
        <v>0</v>
      </c>
      <c r="DE48">
        <f t="shared" si="77"/>
        <v>0</v>
      </c>
      <c r="DF48">
        <f t="shared" si="78"/>
        <v>0</v>
      </c>
      <c r="DG48">
        <f t="shared" si="79"/>
        <v>0</v>
      </c>
      <c r="DH48">
        <f t="shared" si="80"/>
        <v>0</v>
      </c>
      <c r="DJ48">
        <f t="shared" si="81"/>
        <v>0</v>
      </c>
      <c r="DK48">
        <f t="shared" si="82"/>
        <v>0</v>
      </c>
      <c r="DL48">
        <f t="shared" si="83"/>
        <v>0</v>
      </c>
      <c r="DM48">
        <f t="shared" si="84"/>
        <v>0</v>
      </c>
      <c r="DN48">
        <f t="shared" si="85"/>
        <v>0</v>
      </c>
      <c r="DO48">
        <f t="shared" si="86"/>
        <v>0</v>
      </c>
      <c r="DQ48">
        <f t="shared" si="87"/>
        <v>0</v>
      </c>
      <c r="DR48">
        <f t="shared" si="88"/>
        <v>0</v>
      </c>
      <c r="DS48">
        <f t="shared" si="89"/>
        <v>0</v>
      </c>
      <c r="DT48">
        <f t="shared" si="90"/>
        <v>0</v>
      </c>
      <c r="DU48">
        <f t="shared" si="91"/>
        <v>0</v>
      </c>
      <c r="DV48">
        <f t="shared" si="92"/>
        <v>0</v>
      </c>
      <c r="DX48">
        <f t="shared" si="93"/>
        <v>0</v>
      </c>
      <c r="DY48">
        <f t="shared" si="94"/>
        <v>0</v>
      </c>
      <c r="DZ48">
        <f t="shared" si="95"/>
        <v>0</v>
      </c>
      <c r="EA48">
        <f t="shared" si="96"/>
        <v>0</v>
      </c>
      <c r="EB48">
        <f t="shared" si="97"/>
        <v>0</v>
      </c>
      <c r="EC48">
        <f t="shared" si="98"/>
        <v>0</v>
      </c>
      <c r="EE48">
        <f t="shared" si="99"/>
        <v>0</v>
      </c>
      <c r="EF48">
        <f t="shared" si="100"/>
        <v>0</v>
      </c>
      <c r="EG48">
        <f t="shared" si="101"/>
        <v>0</v>
      </c>
      <c r="EH48">
        <f t="shared" si="102"/>
        <v>0</v>
      </c>
      <c r="EI48">
        <f t="shared" si="103"/>
        <v>0</v>
      </c>
      <c r="EJ48">
        <f t="shared" si="104"/>
        <v>0</v>
      </c>
      <c r="EL48">
        <f t="shared" si="105"/>
        <v>0</v>
      </c>
      <c r="EM48">
        <f t="shared" si="106"/>
        <v>0</v>
      </c>
      <c r="EN48">
        <f t="shared" si="107"/>
        <v>0</v>
      </c>
      <c r="EO48">
        <f t="shared" si="108"/>
        <v>0</v>
      </c>
      <c r="EP48">
        <f t="shared" si="109"/>
        <v>0</v>
      </c>
      <c r="EQ48">
        <f t="shared" si="110"/>
        <v>0</v>
      </c>
      <c r="ES48">
        <f t="shared" si="111"/>
        <v>0</v>
      </c>
      <c r="ET48">
        <f t="shared" si="112"/>
        <v>0</v>
      </c>
      <c r="EU48">
        <f t="shared" si="113"/>
        <v>0</v>
      </c>
      <c r="EV48">
        <f t="shared" si="114"/>
        <v>0</v>
      </c>
      <c r="EW48">
        <f t="shared" si="115"/>
        <v>0</v>
      </c>
      <c r="EX48">
        <f t="shared" si="116"/>
        <v>0</v>
      </c>
      <c r="EZ48">
        <f t="shared" si="117"/>
        <v>0</v>
      </c>
      <c r="FA48">
        <f t="shared" si="118"/>
        <v>0</v>
      </c>
      <c r="FB48">
        <f t="shared" si="119"/>
        <v>0</v>
      </c>
      <c r="FC48">
        <f t="shared" si="120"/>
        <v>0</v>
      </c>
      <c r="FD48">
        <f t="shared" si="121"/>
        <v>0</v>
      </c>
      <c r="FE48">
        <f t="shared" si="122"/>
        <v>0</v>
      </c>
      <c r="FG48">
        <f t="shared" si="123"/>
        <v>0</v>
      </c>
      <c r="FH48">
        <f t="shared" si="124"/>
        <v>0</v>
      </c>
      <c r="FI48">
        <f t="shared" si="125"/>
        <v>0</v>
      </c>
      <c r="FJ48">
        <f t="shared" si="126"/>
        <v>0</v>
      </c>
      <c r="FK48">
        <f t="shared" si="127"/>
        <v>0</v>
      </c>
      <c r="FL48">
        <f t="shared" si="128"/>
        <v>0</v>
      </c>
      <c r="FN48">
        <f t="shared" si="129"/>
        <v>0</v>
      </c>
      <c r="FO48">
        <f t="shared" si="130"/>
        <v>0</v>
      </c>
      <c r="FP48">
        <f t="shared" si="131"/>
        <v>0</v>
      </c>
      <c r="FQ48">
        <f t="shared" si="132"/>
        <v>0</v>
      </c>
      <c r="FR48">
        <f t="shared" si="133"/>
        <v>0</v>
      </c>
      <c r="FS48">
        <f t="shared" si="134"/>
        <v>0</v>
      </c>
      <c r="FU48">
        <f t="shared" si="135"/>
        <v>0</v>
      </c>
      <c r="FV48">
        <f t="shared" si="136"/>
        <v>0</v>
      </c>
      <c r="FW48">
        <f t="shared" si="137"/>
        <v>0</v>
      </c>
      <c r="FX48">
        <f t="shared" si="138"/>
        <v>0</v>
      </c>
      <c r="FY48">
        <f t="shared" si="139"/>
        <v>0</v>
      </c>
      <c r="FZ48">
        <f t="shared" si="140"/>
        <v>0</v>
      </c>
    </row>
    <row r="50" spans="1:14" ht="13" x14ac:dyDescent="0.3">
      <c r="A50" s="104" t="s">
        <v>88</v>
      </c>
      <c r="B50" s="104"/>
    </row>
    <row r="51" spans="1:14" x14ac:dyDescent="0.25">
      <c r="A51" s="82" t="s">
        <v>73</v>
      </c>
      <c r="B51" s="105" t="s">
        <v>59</v>
      </c>
      <c r="C51" s="105" t="s">
        <v>61</v>
      </c>
      <c r="D51" s="105" t="s">
        <v>62</v>
      </c>
      <c r="E51" s="105" t="s">
        <v>63</v>
      </c>
      <c r="F51" s="105" t="s">
        <v>64</v>
      </c>
      <c r="G51" s="105" t="s">
        <v>65</v>
      </c>
      <c r="H51" s="105" t="s">
        <v>66</v>
      </c>
      <c r="I51" s="105" t="s">
        <v>67</v>
      </c>
      <c r="J51" s="105" t="s">
        <v>68</v>
      </c>
      <c r="K51" s="105" t="s">
        <v>69</v>
      </c>
      <c r="L51" s="105" t="s">
        <v>70</v>
      </c>
      <c r="M51" s="105" t="s">
        <v>71</v>
      </c>
      <c r="N51" s="8" t="s">
        <v>8</v>
      </c>
    </row>
    <row r="52" spans="1:14" x14ac:dyDescent="0.25">
      <c r="A52" s="10" t="s">
        <v>121</v>
      </c>
      <c r="B52">
        <v>7595.42</v>
      </c>
      <c r="C52">
        <v>7406.51</v>
      </c>
      <c r="D52">
        <v>6603.33</v>
      </c>
      <c r="E52">
        <v>6438.5</v>
      </c>
      <c r="F52">
        <v>6289.22</v>
      </c>
      <c r="G52">
        <v>7122.7</v>
      </c>
      <c r="H52">
        <v>6973.42</v>
      </c>
      <c r="I52">
        <v>6911.22</v>
      </c>
      <c r="J52">
        <v>6612.66</v>
      </c>
      <c r="K52">
        <v>7427.48</v>
      </c>
      <c r="L52">
        <v>5514.83</v>
      </c>
      <c r="M52">
        <v>6618.88</v>
      </c>
      <c r="N52" s="83">
        <f>SUM(B52:M52)</f>
        <v>81514.17</v>
      </c>
    </row>
  </sheetData>
  <mergeCells count="3">
    <mergeCell ref="A20:F20"/>
    <mergeCell ref="H20:M20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Calculations</vt:lpstr>
      <vt:lpstr>Rate Comparison</vt:lpstr>
      <vt:lpstr>Evarts</vt:lpstr>
      <vt:lpstr>Harlan</vt:lpstr>
      <vt:lpstr>Pineville</vt:lpstr>
      <vt:lpstr>Calculations!Print_Area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Purchase Water Adjustment</dc:subject>
  <dc:creator>Reid, Sam H (PSC)</dc:creator>
  <cp:lastModifiedBy>Janet Reid</cp:lastModifiedBy>
  <cp:lastPrinted>2008-01-29T14:53:34Z</cp:lastPrinted>
  <dcterms:created xsi:type="dcterms:W3CDTF">2001-01-24T19:42:24Z</dcterms:created>
  <dcterms:modified xsi:type="dcterms:W3CDTF">2026-01-30T13:55:51Z</dcterms:modified>
</cp:coreProperties>
</file>