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riffs\Kentucky\Electronic Filing\"/>
    </mc:Choice>
  </mc:AlternateContent>
  <xr:revisionPtr revIDLastSave="0" documentId="8_{888A0315-EA2C-45FF-9843-8FAD44874F19}" xr6:coauthVersionLast="47" xr6:coauthVersionMax="47" xr10:uidLastSave="{00000000-0000-0000-0000-000000000000}"/>
  <bookViews>
    <workbookView xWindow="-108" yWindow="-108" windowWidth="23256" windowHeight="13896" xr2:uid="{CB6AF703-BB83-4BFC-BB47-1F3E2BB10BE6}"/>
  </bookViews>
  <sheets>
    <sheet name="COVER" sheetId="1" r:id="rId1"/>
    <sheet name="SCH II" sheetId="2" r:id="rId2"/>
    <sheet name="SCH III" sheetId="3" r:id="rId3"/>
    <sheet name="SCH IV" sheetId="4" r:id="rId4"/>
    <sheet name="INTEREST FACTOR" sheetId="5" r:id="rId5"/>
  </sheets>
  <definedNames>
    <definedName name="\p" localSheetId="0">COVER!#REF!</definedName>
    <definedName name="\p" localSheetId="4">'INTEREST FACTOR'!#REF!</definedName>
    <definedName name="\p" localSheetId="1">'SCH II'!#REF!</definedName>
    <definedName name="\p" localSheetId="2">'SCH III'!#REF!</definedName>
    <definedName name="\p" localSheetId="3">'SCH IV'!#REF!</definedName>
    <definedName name="\p">#REF!</definedName>
    <definedName name="\z" localSheetId="0">COVER!#REF!</definedName>
    <definedName name="\z" localSheetId="4">'INTEREST FACTOR'!#REF!</definedName>
    <definedName name="\z" localSheetId="1">'SCH II'!#REF!</definedName>
    <definedName name="\z" localSheetId="2">'SCH III'!#REF!</definedName>
    <definedName name="\z" localSheetId="3">'SCH IV'!#REF!</definedName>
    <definedName name="\z">#REF!</definedName>
    <definedName name="_0" localSheetId="0">COVER!#REF!</definedName>
    <definedName name="_0" localSheetId="4">'INTEREST FACTOR'!#REF!</definedName>
    <definedName name="_0" localSheetId="1">'SCH II'!#REF!</definedName>
    <definedName name="_0" localSheetId="2">'SCH III'!#REF!</definedName>
    <definedName name="_0" localSheetId="3">'SCH IV'!#REF!</definedName>
    <definedName name="_0">#REF!</definedName>
    <definedName name="_Regression_Int" localSheetId="0" hidden="1">1</definedName>
    <definedName name="_Regression_Int" localSheetId="4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ACwvu.AAU." localSheetId="0" hidden="1">COVER!#REF!</definedName>
    <definedName name="ACwvu.AAU." localSheetId="4" hidden="1">'INTEREST FACTOR'!#REF!</definedName>
    <definedName name="ACwvu.AAU." localSheetId="1" hidden="1">'SCH II'!#REF!</definedName>
    <definedName name="ACwvu.AAU." localSheetId="2" hidden="1">'SCH III'!$A$1:$J$67</definedName>
    <definedName name="ACwvu.AAU." localSheetId="3" hidden="1">'SCH IV'!#REF!</definedName>
    <definedName name="ACwvu.BAU." localSheetId="0" hidden="1">COVER!#REF!</definedName>
    <definedName name="ACwvu.BAU." localSheetId="4" hidden="1">'INTEREST FACTOR'!#REF!</definedName>
    <definedName name="ACwvu.BAU." localSheetId="1" hidden="1">'SCH II'!#REF!</definedName>
    <definedName name="ACwvu.BAU." localSheetId="2" hidden="1">'SCH III'!#REF!</definedName>
    <definedName name="ACwvu.BAU." localSheetId="3" hidden="1">'SCH IV'!$A$1:$J$70</definedName>
    <definedName name="ACwvu.COVER_U." localSheetId="0" hidden="1">COVER!$A$3:$I$68</definedName>
    <definedName name="ACwvu.COVER_U." localSheetId="4" hidden="1">'INTEREST FACTOR'!#REF!</definedName>
    <definedName name="ACwvu.COVER_U." localSheetId="1" hidden="1">'SCH II'!#REF!</definedName>
    <definedName name="ACwvu.COVER_U." localSheetId="2" hidden="1">'SCH III'!#REF!</definedName>
    <definedName name="ACwvu.COVER_U." localSheetId="3" hidden="1">'SCH IV'!#REF!</definedName>
    <definedName name="ACwvu.INTFCTR." localSheetId="0" hidden="1">COVER!#REF!</definedName>
    <definedName name="ACwvu.INTFCTR." localSheetId="4" hidden="1">'INTEREST FACTOR'!$A$3:$H$44</definedName>
    <definedName name="ACwvu.INTFCTR." localSheetId="1" hidden="1">'SCH II'!#REF!</definedName>
    <definedName name="ACwvu.INTFCTR." localSheetId="2" hidden="1">'SCH III'!#REF!</definedName>
    <definedName name="ACwvu.INTFCTR." localSheetId="3" hidden="1">'SCH IV'!#REF!</definedName>
    <definedName name="ACwvu.RAU." localSheetId="0" hidden="1">COVER!#REF!</definedName>
    <definedName name="ACwvu.RAU." localSheetId="4" hidden="1">'INTEREST FACTOR'!#REF!</definedName>
    <definedName name="ACwvu.RAU." localSheetId="1" hidden="1">'SCH II'!$A$2:$K$69</definedName>
    <definedName name="ACwvu.RAU." localSheetId="2" hidden="1">'SCH III'!#REF!</definedName>
    <definedName name="ACwvu.RAU." localSheetId="3" hidden="1">'SCH IV'!#REF!</definedName>
    <definedName name="ACwvu.SS." localSheetId="0" hidden="1">COVER!#REF!</definedName>
    <definedName name="ACwvu.SS." localSheetId="4" hidden="1">'INTEREST FACTOR'!#REF!</definedName>
    <definedName name="ACwvu.SS." localSheetId="1" hidden="1">'SCH II'!#REF!</definedName>
    <definedName name="ACwvu.SS." localSheetId="2" hidden="1">'SCH III'!#REF!</definedName>
    <definedName name="ACwvu.SS." localSheetId="3" hidden="1">'SCH IV'!#REF!</definedName>
    <definedName name="ACwvu.SUMM_U." localSheetId="0" hidden="1">COVER!#REF!</definedName>
    <definedName name="ACwvu.SUMM_U." localSheetId="4" hidden="1">'INTEREST FACTOR'!#REF!</definedName>
    <definedName name="ACwvu.SUMM_U." localSheetId="1" hidden="1">'SCH II'!#REF!</definedName>
    <definedName name="ACwvu.SUMM_U." localSheetId="2" hidden="1">'SCH III'!#REF!</definedName>
    <definedName name="ACwvu.SUMM_U." localSheetId="3" hidden="1">'SCH IV'!#REF!</definedName>
    <definedName name="ACwvu.TOP." localSheetId="0" hidden="1">COVER!#REF!</definedName>
    <definedName name="ACwvu.TOP." localSheetId="4" hidden="1">'INTEREST FACTOR'!#REF!</definedName>
    <definedName name="ACwvu.TOP." localSheetId="1" hidden="1">'SCH II'!#REF!</definedName>
    <definedName name="ACwvu.TOP." localSheetId="2" hidden="1">'SCH III'!#REF!</definedName>
    <definedName name="ACwvu.TOP." localSheetId="3" hidden="1">'SCH IV'!#REF!</definedName>
    <definedName name="ALLPRINT" localSheetId="0">COVER!#REF!</definedName>
    <definedName name="ALLPRINT" localSheetId="2">'SCH III'!#REF!</definedName>
    <definedName name="ALLPRINT" localSheetId="3">'SCH IV'!#REF!</definedName>
    <definedName name="COV1Q">COVER!$A$3:$I$66</definedName>
    <definedName name="COV2Q">COVER!#REF!</definedName>
    <definedName name="COV3Q">COVER!#REF!</definedName>
    <definedName name="COV4Q">COVER!#REF!</definedName>
    <definedName name="INPUT2" localSheetId="0">COVER!#REF!</definedName>
    <definedName name="INPUT2" localSheetId="2">'SCH III'!$A$1</definedName>
    <definedName name="INPUT2" localSheetId="3">'SCH IV'!#REF!</definedName>
    <definedName name="INPUT3" localSheetId="0">COVER!#REF!</definedName>
    <definedName name="INPUT3" localSheetId="2">'SCH III'!#REF!</definedName>
    <definedName name="INPUT3" localSheetId="3">'SCH IV'!#REF!</definedName>
    <definedName name="INPUTCOV">#REF!</definedName>
    <definedName name="INPUTINT">#REF!</definedName>
    <definedName name="INPUTSCHII">#REF!</definedName>
    <definedName name="INPUTSCHIII">#REF!</definedName>
    <definedName name="INPUTSCHIV">#REF!</definedName>
    <definedName name="INPUTSCHVI">#REF!</definedName>
    <definedName name="INPUTSTAT">#REF!</definedName>
    <definedName name="INPUTSUM">#REF!</definedName>
    <definedName name="INT1Q">'INTEREST FACTOR'!$A$1:$H$43</definedName>
    <definedName name="INT2Q">'INTEREST FACTOR'!#REF!</definedName>
    <definedName name="INT3Q">'INTEREST FACTOR'!#REF!</definedName>
    <definedName name="INT4Q">'INTEREST FACTOR'!#REF!</definedName>
    <definedName name="INTFACTOR" localSheetId="0">COVER!#REF!</definedName>
    <definedName name="INTFACTOR" localSheetId="2">'SCH III'!#REF!</definedName>
    <definedName name="INTFACTOR" localSheetId="3">'SCH IV'!#REF!</definedName>
    <definedName name="IV_U" localSheetId="0">COVER!#REF!</definedName>
    <definedName name="IV_U" localSheetId="2">'SCH III'!#REF!</definedName>
    <definedName name="IV_U" localSheetId="3">'SCH IV'!$A$1:$J$70</definedName>
    <definedName name="MAIN" localSheetId="0">COVER!#REF!</definedName>
    <definedName name="MAIN" localSheetId="4">'INTEREST FACTOR'!#REF!</definedName>
    <definedName name="MAIN" localSheetId="1">'SCH II'!#REF!</definedName>
    <definedName name="MAIN" localSheetId="2">'SCH III'!#REF!</definedName>
    <definedName name="MAIN" localSheetId="3">'SCH IV'!#REF!</definedName>
    <definedName name="main">#REF!</definedName>
    <definedName name="MO" localSheetId="0">COVER!#REF!</definedName>
    <definedName name="MO" localSheetId="2">'SCH III'!$F$6</definedName>
    <definedName name="MO" localSheetId="3">'SCH IV'!#REF!</definedName>
    <definedName name="MO1Q">#REF!</definedName>
    <definedName name="MO2Q">#REF!</definedName>
    <definedName name="MO3Q">#REF!</definedName>
    <definedName name="MO4Q">#REF!</definedName>
    <definedName name="PRINT" localSheetId="0">COVER!#REF!</definedName>
    <definedName name="PRINT" localSheetId="2">'SCH III'!#REF!</definedName>
    <definedName name="PRINT" localSheetId="3">'SCH IV'!#REF!</definedName>
    <definedName name="_xlnm.Print_Area" localSheetId="0">COVER!$A$1:$I$68</definedName>
    <definedName name="_xlnm.Print_Area" localSheetId="4">'INTEREST FACTOR'!$A$1:$H$44</definedName>
    <definedName name="_xlnm.Print_Area" localSheetId="1">'SCH II'!$A$1:$J$54</definedName>
    <definedName name="_xlnm.Print_Area" localSheetId="2">'SCH III'!$A$1:$J$68</definedName>
    <definedName name="_xlnm.Print_Area" localSheetId="3">'SCH IV'!$A$1:$J$60</definedName>
    <definedName name="SCHII1Q" localSheetId="4">'INTEREST FACTOR'!#REF!</definedName>
    <definedName name="SCHII1Q">'SCH II'!$A$3:$K$53</definedName>
    <definedName name="SCHII2Q" localSheetId="4">'INTEREST FACTOR'!#REF!</definedName>
    <definedName name="SCHII2Q">'SCH II'!$A$59:$K$109</definedName>
    <definedName name="SCHII3Q" localSheetId="4">'INTEREST FACTOR'!#REF!</definedName>
    <definedName name="SCHII3Q">'SCH II'!$A$115:$K$165</definedName>
    <definedName name="SCHII4Q" localSheetId="4">'INTEREST FACTOR'!#REF!</definedName>
    <definedName name="SCHII4Q">'SCH II'!$A$171:$K$221</definedName>
    <definedName name="SCHIII1Q">'SCH III'!$A$2:$J$67</definedName>
    <definedName name="SCHIII2Q">'SCH III'!$A$71:$J$138</definedName>
    <definedName name="SCHIII3Q">'SCH III'!$A$142:$J$212</definedName>
    <definedName name="SCHIII4Q">'SCH III'!$A$216:$J$284</definedName>
    <definedName name="SCHIV1Q">'SCH IV'!$A$3:$J$59</definedName>
    <definedName name="SCHIV2Q">'SCH IV'!$A$62:$J$118</definedName>
    <definedName name="SCHIV3Q">'SCH IV'!$A$121:$J$177</definedName>
    <definedName name="SCHIV4Q">'SCH IV'!$A$180:$J$236</definedName>
    <definedName name="SCHV1Q">#REF!</definedName>
    <definedName name="SCHV2Q">#REF!</definedName>
    <definedName name="SCHV3Q">#REF!</definedName>
    <definedName name="SCHV4Q">#REF!</definedName>
    <definedName name="SCHVI1Q">#REF!</definedName>
    <definedName name="SCHVI2Q">#REF!</definedName>
    <definedName name="SCHVI3Q">#REF!</definedName>
    <definedName name="SCHVI4Q">#REF!</definedName>
    <definedName name="ssu" localSheetId="0">COVER!#REF!</definedName>
    <definedName name="ssu" localSheetId="2">'SCH III'!#REF!</definedName>
    <definedName name="ssu" localSheetId="3">'SCH IV'!#REF!</definedName>
    <definedName name="summary" localSheetId="0">COVER!#REF!</definedName>
    <definedName name="summary" localSheetId="2">'SCH III'!#REF!</definedName>
    <definedName name="summary" localSheetId="3">'SCH IV'!#REF!</definedName>
    <definedName name="Swvu.AAU." localSheetId="0" hidden="1">COVER!#REF!</definedName>
    <definedName name="Swvu.AAU." localSheetId="4" hidden="1">'INTEREST FACTOR'!#REF!</definedName>
    <definedName name="Swvu.AAU." localSheetId="1" hidden="1">'SCH II'!#REF!</definedName>
    <definedName name="Swvu.AAU." localSheetId="2" hidden="1">'SCH III'!$A$1:$J$67</definedName>
    <definedName name="Swvu.AAU." localSheetId="3" hidden="1">'SCH IV'!#REF!</definedName>
    <definedName name="Swvu.BAU." localSheetId="0" hidden="1">COVER!#REF!</definedName>
    <definedName name="Swvu.BAU." localSheetId="4" hidden="1">'INTEREST FACTOR'!#REF!</definedName>
    <definedName name="Swvu.BAU." localSheetId="1" hidden="1">'SCH II'!#REF!</definedName>
    <definedName name="Swvu.BAU." localSheetId="2" hidden="1">'SCH III'!#REF!</definedName>
    <definedName name="Swvu.BAU." localSheetId="3" hidden="1">'SCH IV'!$A$1:$J$70</definedName>
    <definedName name="Swvu.COVER_U." localSheetId="0" hidden="1">COVER!$A$3:$I$68</definedName>
    <definedName name="Swvu.COVER_U." localSheetId="4" hidden="1">'INTEREST FACTOR'!#REF!</definedName>
    <definedName name="Swvu.COVER_U." localSheetId="1" hidden="1">'SCH II'!#REF!</definedName>
    <definedName name="Swvu.COVER_U." localSheetId="2" hidden="1">'SCH III'!#REF!</definedName>
    <definedName name="Swvu.COVER_U." localSheetId="3" hidden="1">'SCH IV'!#REF!</definedName>
    <definedName name="Swvu.INTFCTR." localSheetId="0" hidden="1">COVER!#REF!</definedName>
    <definedName name="Swvu.INTFCTR." localSheetId="4" hidden="1">'INTEREST FACTOR'!$A$3:$H$44</definedName>
    <definedName name="Swvu.INTFCTR." localSheetId="1" hidden="1">'SCH II'!#REF!</definedName>
    <definedName name="Swvu.INTFCTR." localSheetId="2" hidden="1">'SCH III'!#REF!</definedName>
    <definedName name="Swvu.INTFCTR." localSheetId="3" hidden="1">'SCH IV'!#REF!</definedName>
    <definedName name="Swvu.RAU." localSheetId="0" hidden="1">COVER!#REF!</definedName>
    <definedName name="Swvu.RAU." localSheetId="4" hidden="1">'INTEREST FACTOR'!#REF!</definedName>
    <definedName name="Swvu.RAU." localSheetId="1" hidden="1">'SCH II'!$A$2:$K$69</definedName>
    <definedName name="Swvu.RAU." localSheetId="2" hidden="1">'SCH III'!#REF!</definedName>
    <definedName name="Swvu.RAU." localSheetId="3" hidden="1">'SCH IV'!#REF!</definedName>
    <definedName name="Swvu.SS." localSheetId="0" hidden="1">COVER!#REF!</definedName>
    <definedName name="Swvu.SS." localSheetId="4" hidden="1">'INTEREST FACTOR'!#REF!</definedName>
    <definedName name="Swvu.SS." localSheetId="1" hidden="1">'SCH II'!#REF!</definedName>
    <definedName name="Swvu.SS." localSheetId="2" hidden="1">'SCH III'!#REF!</definedName>
    <definedName name="Swvu.SS." localSheetId="3" hidden="1">'SCH IV'!#REF!</definedName>
    <definedName name="Swvu.SUMM_U." localSheetId="0" hidden="1">COVER!#REF!</definedName>
    <definedName name="Swvu.SUMM_U." localSheetId="4" hidden="1">'INTEREST FACTOR'!#REF!</definedName>
    <definedName name="Swvu.SUMM_U." localSheetId="1" hidden="1">'SCH II'!#REF!</definedName>
    <definedName name="Swvu.SUMM_U." localSheetId="2" hidden="1">'SCH III'!#REF!</definedName>
    <definedName name="Swvu.SUMM_U." localSheetId="3" hidden="1">'SCH IV'!#REF!</definedName>
    <definedName name="Swvu.TOP." localSheetId="0" hidden="1">COVER!#REF!</definedName>
    <definedName name="Swvu.TOP." localSheetId="4" hidden="1">'INTEREST FACTOR'!#REF!</definedName>
    <definedName name="Swvu.TOP." localSheetId="1" hidden="1">'SCH II'!#REF!</definedName>
    <definedName name="Swvu.TOP." localSheetId="2" hidden="1">'SCH III'!#REF!</definedName>
    <definedName name="Swvu.TOP." localSheetId="3" hidden="1">'SCH IV'!#REF!</definedName>
    <definedName name="topu" localSheetId="0">COVER!#REF!</definedName>
    <definedName name="topu" localSheetId="2">'SCH III'!#REF!</definedName>
    <definedName name="topu" localSheetId="3">'SCH IV'!#REF!</definedName>
    <definedName name="wrn.1ST._.Q._.COVER." hidden="1">{"COV1Q",#N/A,FALSE,"COVER"}</definedName>
    <definedName name="wrn.1ST._.Q._.INT._.FACTOR." hidden="1">{"INT1Q",#N/A,FALSE,"INTEREST FACTOR"}</definedName>
    <definedName name="wrn.1ST._.Q._.SCH._.II." hidden="1">{"SCHII1Q",#N/A,FALSE,"SCH II"}</definedName>
    <definedName name="wrn.1ST._.Q._.SCH._.III." hidden="1">{"SCHIII1Q",#N/A,FALSE,"SCH III"}</definedName>
    <definedName name="wrn.1ST._.Q._.SCH._.IV." hidden="1">{"SCHIV1Q",#N/A,FALSE,"SCH IV"}</definedName>
    <definedName name="wrn.1ST._.Q._.SCH._.V." hidden="1">{"SCHV1Q",#N/A,FALSE,"SCH V"}</definedName>
    <definedName name="wrn.1ST._.Q._.SCH._.VI." hidden="1">{"SCHVI1Q",#N/A,FALSE,"SCH VI"}</definedName>
    <definedName name="wrn.1ST._.Q._.SUMMARY." hidden="1">{"SUM1Q",#N/A,FALSE,"SUMMARY OF ADJ"}</definedName>
    <definedName name="wrn.1ST._.QUARTER._.GCA." hidden="1">{"COV1Q",#N/A,FALSE,"COVER";"SCHII1Q",#N/A,FALSE,"SCH II";"SCHIII1Q",#N/A,FALSE,"SCH III";"SCHIV1Q",#N/A,FALSE,"SCH IV";"SCHV1Q",#N/A,FALSE,"SCH V";"SCHVI1Q",#N/A,FALSE,"SCH VI";"INT1Q",#N/A,FALSE,"INTEREST FACTOR";"SUM1Q",#N/A,FALSE,"SUMMARY OF ADJ"}</definedName>
    <definedName name="wrn.2ND._.Q._.COVER." hidden="1">{"COV2Q",#N/A,FALSE,"COVER"}</definedName>
    <definedName name="wrn.2ND._.Q._.INT._.FACTOR." hidden="1">{"INT2Q",#N/A,FALSE,"INTEREST FACTOR"}</definedName>
    <definedName name="wrn.2ND._.Q._.SCH._.II." hidden="1">{"SCHII2Q",#N/A,FALSE,"SCH II"}</definedName>
    <definedName name="wrn.2ND._.Q._.SCH._.III." hidden="1">{"SCHIII2Q",#N/A,FALSE,"SCH III"}</definedName>
    <definedName name="wrn.2ND._.Q._.SCH._.IV." hidden="1">{"SCHIV2Q",#N/A,FALSE,"SCH IV"}</definedName>
    <definedName name="wrn.2ND._.Q._.SCH._.V." hidden="1">{"SCHV2Q",#N/A,FALSE,"SCH V"}</definedName>
    <definedName name="wrn.2ND._.Q._.SCH._.VI." hidden="1">{"SCHVI2Q",#N/A,FALSE,"SCH VI"}</definedName>
    <definedName name="wrn.2ND._.Q._.SUMMARY." hidden="1">{"SUM2Q",#N/A,FALSE,"SUMMARY OF ADJ"}</definedName>
    <definedName name="wrn.2ND._.QUARTER._.GCA." hidden="1">{"COV2Q",#N/A,FALSE,"COVER";"SCHII2Q",#N/A,FALSE,"SCH II";"SCHIII2Q",#N/A,FALSE,"SCH III";"SCHIV2Q",#N/A,FALSE,"SCH IV";"SCHV2Q",#N/A,FALSE,"SCH V";"SCHVI2Q",#N/A,FALSE,"SCH VI";"INT2Q",#N/A,FALSE,"INTEREST FACTOR";"SUM2Q",#N/A,FALSE,"SUMMARY OF ADJ"}</definedName>
    <definedName name="wrn.3RD._.Q._.COVER." hidden="1">{"COV3Q",#N/A,FALSE,"COVER"}</definedName>
    <definedName name="wrn.3RD._.Q._.INT._.FACTOR." hidden="1">{"INT3Q",#N/A,FALSE,"INTEREST FACTOR"}</definedName>
    <definedName name="wrn.3RD._.Q._.SCH._.II." hidden="1">{"SCHII3Q",#N/A,FALSE,"SCH II"}</definedName>
    <definedName name="wrn.3RD._.Q._.SCH._.III." hidden="1">{"SCHIII3Q",#N/A,FALSE,"SCH III"}</definedName>
    <definedName name="wrn.3RD._.Q._.SCH._.IV." hidden="1">{"SCHIV3Q",#N/A,FALSE,"SCH IV"}</definedName>
    <definedName name="wrn.3RD._.Q._.SCH._.V." hidden="1">{"SCHV3Q",#N/A,FALSE,"SCH V"}</definedName>
    <definedName name="wrn.3RD._.Q._.SCH._.VI." hidden="1">{"SCHVI3Q",#N/A,FALSE,"SCH VI"}</definedName>
    <definedName name="wrn.3RD._.Q._.SUMMARY." hidden="1">{"SUM3Q",#N/A,FALSE,"SUMMARY OF ADJ"}</definedName>
    <definedName name="wrn.3RD._.QUARTER._.GCA." hidden="1">{"COV3Q",#N/A,FALSE,"COVER";"SCHII3Q",#N/A,FALSE,"SCH II";"SCHIII3Q",#N/A,FALSE,"SCH III";"SCHIV3Q",#N/A,FALSE,"SCH IV";"SCHV3Q",#N/A,FALSE,"SCH V";"SCHVI3Q",#N/A,FALSE,"SCH VI";"INT3Q",#N/A,FALSE,"INTEREST FACTOR";"SUM3Q",#N/A,FALSE,"SUMMARY OF ADJ"}</definedName>
    <definedName name="wrn.4TH._.Q._.COVER." hidden="1">{"COV4Q",#N/A,FALSE,"COVER"}</definedName>
    <definedName name="wrn.4TH._.Q._.INT._.FACTOR." hidden="1">{"INT4Q",#N/A,FALSE,"INTEREST FACTOR"}</definedName>
    <definedName name="wrn.4TH._.Q._.SCH._.II." hidden="1">{"SCHII4Q",#N/A,FALSE,"SCH II"}</definedName>
    <definedName name="wrn.4TH._.Q._.SCH._.III." hidden="1">{"SCHIII4Q",#N/A,FALSE,"SCH III"}</definedName>
    <definedName name="wrn.4TH._.Q._.SCH._.IV." hidden="1">{"SCHIV4Q",#N/A,FALSE,"SCH IV"}</definedName>
    <definedName name="wrn.4TH._.Q._.SCH._.V." hidden="1">{"SCHV4Q",#N/A,FALSE,"SCH V"}</definedName>
    <definedName name="wrn.4TH._.Q._.SCH._.VI." hidden="1">{"SCHVI4Q",#N/A,FALSE,"SCH VI"}</definedName>
    <definedName name="wrn.4TH._.Q._.SUMMARY." hidden="1">{"SUM4Q",#N/A,FALSE,"SUMMARY OF ADJ"}</definedName>
    <definedName name="wrn.4TH._.QUARTER._.GCA." hidden="1">{"COV4Q",#N/A,FALSE,"COVER";"SCHII4Q",#N/A,FALSE,"SCH II";"SCHIII4Q",#N/A,FALSE,"SCH III";"SCHIV4Q",#N/A,FALSE,"SCH IV";"SCHV4Q",#N/A,FALSE,"SCH V";"SCHVI4Q",#N/A,FALSE,"SCH VI";"INT4Q",#N/A,FALSE,"INTEREST FACTOR";"SUM4Q",#N/A,FALSE,"SUMMARY OF ADJ"}</definedName>
    <definedName name="wrn.gca1298" localSheetId="0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4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1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2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3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vu.AAU." localSheetId="0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4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1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2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3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BAU." localSheetId="0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4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1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2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3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COVER_U." localSheetId="0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4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1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2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3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INTFCTR." localSheetId="0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4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1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2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3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RAU." localSheetId="0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4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1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2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3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SS." localSheetId="0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4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1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2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3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UMM_U." localSheetId="0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4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1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2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3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TOP." localSheetId="0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4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1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2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3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YR" localSheetId="0">COVER!#REF!</definedName>
    <definedName name="YR" localSheetId="2">'SCH III'!$H$6</definedName>
    <definedName name="YR" localSheetId="3">'SCH IV'!#REF!</definedName>
    <definedName name="YR_2" localSheetId="0">COVER!#REF!</definedName>
    <definedName name="YR_2" localSheetId="2">'SCH III'!#REF!</definedName>
    <definedName name="YR_2" localSheetId="3">'SCH IV'!#REF!</definedName>
    <definedName name="YR1Q">#REF!</definedName>
    <definedName name="YR2Q">#REF!</definedName>
    <definedName name="YR3Q">#REF!</definedName>
    <definedName name="YR4Q">#REF!</definedName>
    <definedName name="Z_910C7385_F034_11D3_B1D3_009027AE2FC3_.wvu.PrintArea" localSheetId="4" hidden="1">'INTEREST FACTOR'!#REF!</definedName>
    <definedName name="Z_910C7386_F034_11D3_B1D3_009027AE2FC3_.wvu.PrintArea" localSheetId="4" hidden="1">'INTEREST FACTOR'!#REF!</definedName>
    <definedName name="Z_910C7387_F034_11D3_B1D3_009027AE2FC3_.wvu.PrintArea" localSheetId="4" hidden="1">'INTEREST FACTOR'!#REF!</definedName>
    <definedName name="Z_910C7388_F034_11D3_B1D3_009027AE2FC3_.wvu.PrintArea" localSheetId="4" hidden="1">'INTEREST FACTOR'!#REF!</definedName>
    <definedName name="Z_910C7389_F034_11D3_B1D3_009027AE2FC3_.wvu.PrintArea" localSheetId="4" hidden="1">'INTEREST FACTOR'!#REF!</definedName>
    <definedName name="Z_910C738A_F034_11D3_B1D3_009027AE2FC3_.wvu.PrintArea" localSheetId="4" hidden="1">'INTEREST FACTOR'!#REF!</definedName>
    <definedName name="Z_910C738B_F034_11D3_B1D3_009027AE2FC3_.wvu.PrintArea" localSheetId="4" hidden="1">'INTEREST FACTOR'!#REF!</definedName>
    <definedName name="Z_910C738C_F034_11D3_B1D3_009027AE2FC3_.wvu.PrintArea" localSheetId="4" hidden="1">'INTEREST FACTOR'!#REF!</definedName>
    <definedName name="Z_910C738D_F034_11D3_B1D3_009027AE2FC3_.wvu.PrintArea" localSheetId="4" hidden="1">'INTEREST FACTOR'!#REF!</definedName>
    <definedName name="Z_910C738E_F034_11D3_B1D3_009027AE2FC3_.wvu.PrintArea" localSheetId="4" hidden="1">'INTEREST FACTOR'!#REF!</definedName>
    <definedName name="Z_910C738F_F034_11D3_B1D3_009027AE2FC3_.wvu.PrintArea" localSheetId="4" hidden="1">'INTEREST FACTOR'!#REF!</definedName>
    <definedName name="Z_910C7390_F034_11D3_B1D3_009027AE2FC3_.wvu.PrintArea" localSheetId="4" hidden="1">'INTEREST FACTOR'!#REF!</definedName>
    <definedName name="Z_910C7391_F034_11D3_B1D3_009027AE2FC3_.wvu.PrintArea" localSheetId="4" hidden="1">'INTEREST FACTOR'!#REF!</definedName>
    <definedName name="Z_910C7392_F034_11D3_B1D3_009027AE2FC3_.wvu.PrintArea" localSheetId="4" hidden="1">'INTEREST FACTOR'!#REF!</definedName>
    <definedName name="Z_910C7393_F034_11D3_B1D3_009027AE2FC3_.wvu.PrintArea" localSheetId="4" hidden="1">'INTEREST FACTOR'!#REF!</definedName>
    <definedName name="Z_910C7394_F034_11D3_B1D3_009027AE2FC3_.wvu.PrintArea" localSheetId="4" hidden="1">'INTEREST FACTOR'!#REF!</definedName>
    <definedName name="Z_910C7395_F034_11D3_B1D3_009027AE2FC3_.wvu.PrintArea" localSheetId="4" hidden="1">'INTEREST FACTOR'!#REF!</definedName>
    <definedName name="Z_910C7396_F034_11D3_B1D3_009027AE2FC3_.wvu.PrintArea" localSheetId="4" hidden="1">'INTEREST FACTOR'!#REF!</definedName>
    <definedName name="Z_910C7397_F034_11D3_B1D3_009027AE2FC3_.wvu.PrintArea" localSheetId="4" hidden="1">'INTEREST FACTOR'!#REF!</definedName>
    <definedName name="Z_910C7398_F034_11D3_B1D3_009027AE2FC3_.wvu.PrintArea" localSheetId="4" hidden="1">'INTEREST FACTOR'!#REF!</definedName>
    <definedName name="Z_910C7399_F034_11D3_B1D3_009027AE2FC3_.wvu.PrintArea" localSheetId="4" hidden="1">'INTEREST FACTOR'!#REF!</definedName>
    <definedName name="Z_910C739A_F034_11D3_B1D3_009027AE2FC3_.wvu.PrintArea" localSheetId="4" hidden="1">'INTEREST FACTOR'!#REF!</definedName>
    <definedName name="Z_910C739B_F034_11D3_B1D3_009027AE2FC3_.wvu.PrintArea" localSheetId="4" hidden="1">'INTEREST FACTOR'!#REF!</definedName>
    <definedName name="Z_910C739C_F034_11D3_B1D3_009027AE2FC3_.wvu.PrintArea" localSheetId="4" hidden="1">'INTEREST FACTOR'!#REF!</definedName>
    <definedName name="Z_910C739D_F034_11D3_B1D3_009027AE2FC3_.wvu.PrintArea" localSheetId="4" hidden="1">'INTEREST FACTOR'!#REF!</definedName>
    <definedName name="Z_910C739E_F034_11D3_B1D3_009027AE2FC3_.wvu.PrintArea" localSheetId="4" hidden="1">'INTEREST FACTOR'!#REF!</definedName>
    <definedName name="Z_910C739F_F034_11D3_B1D3_009027AE2FC3_.wvu.PrintArea" localSheetId="4" hidden="1">'INTEREST FACTOR'!#REF!</definedName>
    <definedName name="Z_910C73A0_F034_11D3_B1D3_009027AE2FC3_.wvu.PrintArea" localSheetId="4" hidden="1">'INTEREST FACTOR'!#REF!</definedName>
    <definedName name="Z_910C73A1_F034_11D3_B1D3_009027AE2FC3_.wvu.PrintArea" localSheetId="4" hidden="1">'INTEREST FACTOR'!#REF!</definedName>
    <definedName name="Z_910C73A2_F034_11D3_B1D3_009027AE2FC3_.wvu.PrintArea" localSheetId="4" hidden="1">'INTEREST FACTOR'!#REF!</definedName>
    <definedName name="Z_910C73A3_F034_11D3_B1D3_009027AE2FC3_.wvu.PrintArea" localSheetId="4" hidden="1">'INTEREST FACTOR'!#REF!</definedName>
    <definedName name="Z_910C73A4_F034_11D3_B1D3_009027AE2FC3_.wvu.PrintArea" localSheetId="4" hidden="1">'INTEREST FACTOR'!#REF!</definedName>
    <definedName name="Z_E928E693_B42F_11D2_BC46_00805F5A0A2E_.wvu.PrintArea" localSheetId="0" hidden="1">COVER!#REF!</definedName>
    <definedName name="Z_E928E693_B42F_11D2_BC46_00805F5A0A2E_.wvu.PrintArea" localSheetId="4" hidden="1">'INTEREST FACTOR'!#REF!</definedName>
    <definedName name="Z_E928E693_B42F_11D2_BC46_00805F5A0A2E_.wvu.PrintArea" localSheetId="1" hidden="1">'SCH II'!#REF!</definedName>
    <definedName name="Z_E928E693_B42F_11D2_BC46_00805F5A0A2E_.wvu.PrintArea" localSheetId="2" hidden="1">'SCH III'!$A$1:$J$67</definedName>
    <definedName name="Z_E928E693_B42F_11D2_BC46_00805F5A0A2E_.wvu.PrintArea" localSheetId="3" hidden="1">'SCH IV'!#REF!</definedName>
    <definedName name="Z_E928E694_B42F_11D2_BC46_00805F5A0A2E_.wvu.PrintArea" localSheetId="0" hidden="1">COVER!#REF!</definedName>
    <definedName name="Z_E928E694_B42F_11D2_BC46_00805F5A0A2E_.wvu.PrintArea" localSheetId="4" hidden="1">'INTEREST FACTOR'!#REF!</definedName>
    <definedName name="Z_E928E694_B42F_11D2_BC46_00805F5A0A2E_.wvu.PrintArea" localSheetId="1" hidden="1">'SCH II'!#REF!</definedName>
    <definedName name="Z_E928E694_B42F_11D2_BC46_00805F5A0A2E_.wvu.PrintArea" localSheetId="2" hidden="1">'SCH III'!#REF!</definedName>
    <definedName name="Z_E928E694_B42F_11D2_BC46_00805F5A0A2E_.wvu.PrintArea" localSheetId="3" hidden="1">'SCH IV'!$A$1:$J$70</definedName>
    <definedName name="Z_E928E695_B42F_11D2_BC46_00805F5A0A2E_.wvu.PrintArea" localSheetId="0" hidden="1">COVER!$A$3:$I$68</definedName>
    <definedName name="Z_E928E695_B42F_11D2_BC46_00805F5A0A2E_.wvu.PrintArea" localSheetId="4" hidden="1">'INTEREST FACTOR'!#REF!</definedName>
    <definedName name="Z_E928E695_B42F_11D2_BC46_00805F5A0A2E_.wvu.PrintArea" localSheetId="1" hidden="1">'SCH II'!#REF!</definedName>
    <definedName name="Z_E928E695_B42F_11D2_BC46_00805F5A0A2E_.wvu.PrintArea" localSheetId="2" hidden="1">'SCH III'!#REF!</definedName>
    <definedName name="Z_E928E695_B42F_11D2_BC46_00805F5A0A2E_.wvu.PrintArea" localSheetId="3" hidden="1">'SCH IV'!#REF!</definedName>
    <definedName name="Z_E928E696_B42F_11D2_BC46_00805F5A0A2E_.wvu.PrintArea" localSheetId="0" hidden="1">COVER!#REF!</definedName>
    <definedName name="Z_E928E696_B42F_11D2_BC46_00805F5A0A2E_.wvu.PrintArea" localSheetId="4" hidden="1">'INTEREST FACTOR'!$A$3:$H$44</definedName>
    <definedName name="Z_E928E696_B42F_11D2_BC46_00805F5A0A2E_.wvu.PrintArea" localSheetId="1" hidden="1">'SCH II'!#REF!</definedName>
    <definedName name="Z_E928E696_B42F_11D2_BC46_00805F5A0A2E_.wvu.PrintArea" localSheetId="2" hidden="1">'SCH III'!#REF!</definedName>
    <definedName name="Z_E928E696_B42F_11D2_BC46_00805F5A0A2E_.wvu.PrintArea" localSheetId="3" hidden="1">'SCH IV'!#REF!</definedName>
    <definedName name="Z_E928E697_B42F_11D2_BC46_00805F5A0A2E_.wvu.PrintArea" localSheetId="0" hidden="1">COVER!#REF!</definedName>
    <definedName name="Z_E928E697_B42F_11D2_BC46_00805F5A0A2E_.wvu.PrintArea" localSheetId="4" hidden="1">'INTEREST FACTOR'!#REF!</definedName>
    <definedName name="Z_E928E697_B42F_11D2_BC46_00805F5A0A2E_.wvu.PrintArea" localSheetId="1" hidden="1">'SCH II'!$A$2:$K$69</definedName>
    <definedName name="Z_E928E697_B42F_11D2_BC46_00805F5A0A2E_.wvu.PrintArea" localSheetId="2" hidden="1">'SCH III'!#REF!</definedName>
    <definedName name="Z_E928E697_B42F_11D2_BC46_00805F5A0A2E_.wvu.PrintArea" localSheetId="3" hidden="1">'SCH IV'!#REF!</definedName>
    <definedName name="Z_E928E698_B42F_11D2_BC46_00805F5A0A2E_.wvu.PrintArea" localSheetId="0" hidden="1">COVER!#REF!</definedName>
    <definedName name="Z_E928E698_B42F_11D2_BC46_00805F5A0A2E_.wvu.PrintArea" localSheetId="4" hidden="1">'INTEREST FACTOR'!#REF!</definedName>
    <definedName name="Z_E928E698_B42F_11D2_BC46_00805F5A0A2E_.wvu.PrintArea" localSheetId="1" hidden="1">'SCH II'!#REF!</definedName>
    <definedName name="Z_E928E698_B42F_11D2_BC46_00805F5A0A2E_.wvu.PrintArea" localSheetId="2" hidden="1">'SCH III'!#REF!</definedName>
    <definedName name="Z_E928E698_B42F_11D2_BC46_00805F5A0A2E_.wvu.PrintArea" localSheetId="3" hidden="1">'SCH IV'!#REF!</definedName>
    <definedName name="Z_E928E699_B42F_11D2_BC46_00805F5A0A2E_.wvu.PrintArea" localSheetId="0" hidden="1">COVER!#REF!</definedName>
    <definedName name="Z_E928E699_B42F_11D2_BC46_00805F5A0A2E_.wvu.PrintArea" localSheetId="4" hidden="1">'INTEREST FACTOR'!#REF!</definedName>
    <definedName name="Z_E928E699_B42F_11D2_BC46_00805F5A0A2E_.wvu.PrintArea" localSheetId="1" hidden="1">'SCH II'!#REF!</definedName>
    <definedName name="Z_E928E699_B42F_11D2_BC46_00805F5A0A2E_.wvu.PrintArea" localSheetId="2" hidden="1">'SCH III'!#REF!</definedName>
    <definedName name="Z_E928E699_B42F_11D2_BC46_00805F5A0A2E_.wvu.PrintArea" localSheetId="3" hidden="1">'SCH IV'!#REF!</definedName>
    <definedName name="Z_E928E69A_B42F_11D2_BC46_00805F5A0A2E_.wvu.PrintArea" localSheetId="0" hidden="1">COVER!#REF!</definedName>
    <definedName name="Z_E928E69A_B42F_11D2_BC46_00805F5A0A2E_.wvu.PrintArea" localSheetId="4" hidden="1">'INTEREST FACTOR'!#REF!</definedName>
    <definedName name="Z_E928E69A_B42F_11D2_BC46_00805F5A0A2E_.wvu.PrintArea" localSheetId="1" hidden="1">'SCH II'!#REF!</definedName>
    <definedName name="Z_E928E69A_B42F_11D2_BC46_00805F5A0A2E_.wvu.PrintArea" localSheetId="2" hidden="1">'SCH III'!#REF!</definedName>
    <definedName name="Z_E928E69A_B42F_11D2_BC46_00805F5A0A2E_.wvu.PrintArea" localSheetId="3" hidden="1">'SCH IV'!#REF!</definedName>
    <definedName name="Z_F5789314_F102_11D3_B1D4_009027AE2FC3_.wvu.PrintArea" localSheetId="0" hidden="1">COVER!#REF!</definedName>
    <definedName name="Z_F5789314_F102_11D3_B1D4_009027AE2FC3_.wvu.PrintArea" localSheetId="4" hidden="1">'INTEREST FACTOR'!#REF!</definedName>
    <definedName name="Z_F5789314_F102_11D3_B1D4_009027AE2FC3_.wvu.PrintArea" localSheetId="1" hidden="1">'SCH II'!$A$3:$K$53</definedName>
    <definedName name="Z_F5789314_F102_11D3_B1D4_009027AE2FC3_.wvu.PrintArea" localSheetId="2" hidden="1">'SCH III'!$A$216:$J$284</definedName>
    <definedName name="Z_F5789314_F102_11D3_B1D4_009027AE2FC3_.wvu.PrintArea" localSheetId="3" hidden="1">'SCH IV'!$A$180:$J$236</definedName>
    <definedName name="Z_F5789315_F102_11D3_B1D4_009027AE2FC3_.wvu.PrintArea" localSheetId="0" hidden="1">COVER!#REF!</definedName>
    <definedName name="Z_F5789315_F102_11D3_B1D4_009027AE2FC3_.wvu.PrintArea" localSheetId="4" hidden="1">'INTEREST FACTOR'!#REF!</definedName>
    <definedName name="Z_F5789315_F102_11D3_B1D4_009027AE2FC3_.wvu.PrintArea" localSheetId="1" hidden="1">'SCH II'!$A$59:$K$109</definedName>
    <definedName name="Z_F5789315_F102_11D3_B1D4_009027AE2FC3_.wvu.PrintArea" localSheetId="2" hidden="1">'SCH III'!$A$216:$J$284</definedName>
    <definedName name="Z_F5789315_F102_11D3_B1D4_009027AE2FC3_.wvu.PrintArea" localSheetId="3" hidden="1">'SCH IV'!$A$180:$J$236</definedName>
    <definedName name="Z_F5789316_F102_11D3_B1D4_009027AE2FC3_.wvu.PrintArea" localSheetId="0" hidden="1">COVER!#REF!</definedName>
    <definedName name="Z_F5789316_F102_11D3_B1D4_009027AE2FC3_.wvu.PrintArea" localSheetId="4" hidden="1">'INTEREST FACTOR'!#REF!</definedName>
    <definedName name="Z_F5789316_F102_11D3_B1D4_009027AE2FC3_.wvu.PrintArea" localSheetId="1" hidden="1">'SCH II'!$A$115:$K$165</definedName>
    <definedName name="Z_F5789316_F102_11D3_B1D4_009027AE2FC3_.wvu.PrintArea" localSheetId="2" hidden="1">'SCH III'!$A$216:$J$284</definedName>
    <definedName name="Z_F5789316_F102_11D3_B1D4_009027AE2FC3_.wvu.PrintArea" localSheetId="3" hidden="1">'SCH IV'!$A$180:$J$236</definedName>
    <definedName name="Z_F5789317_F102_11D3_B1D4_009027AE2FC3_.wvu.PrintArea" localSheetId="0" hidden="1">COVER!#REF!</definedName>
    <definedName name="Z_F5789317_F102_11D3_B1D4_009027AE2FC3_.wvu.PrintArea" localSheetId="4" hidden="1">'INTEREST FACTOR'!#REF!</definedName>
    <definedName name="Z_F5789317_F102_11D3_B1D4_009027AE2FC3_.wvu.PrintArea" localSheetId="1" hidden="1">'SCH II'!$A$171:$K$221</definedName>
    <definedName name="Z_F5789317_F102_11D3_B1D4_009027AE2FC3_.wvu.PrintArea" localSheetId="2" hidden="1">'SCH III'!$A$216:$J$284</definedName>
    <definedName name="Z_F5789317_F102_11D3_B1D4_009027AE2FC3_.wvu.PrintArea" localSheetId="3" hidden="1">'SCH IV'!$A$180:$J$236</definedName>
    <definedName name="Z_F578931A_F102_11D3_B1D4_009027AE2FC3_.wvu.PrintArea" localSheetId="0" hidden="1">COVER!#REF!</definedName>
    <definedName name="Z_F578931A_F102_11D3_B1D4_009027AE2FC3_.wvu.PrintArea" localSheetId="4" hidden="1">'INTEREST FACTOR'!#REF!</definedName>
    <definedName name="Z_F578931A_F102_11D3_B1D4_009027AE2FC3_.wvu.PrintArea" localSheetId="1" hidden="1">'SCH II'!$A$171:$K$221</definedName>
    <definedName name="Z_F578931A_F102_11D3_B1D4_009027AE2FC3_.wvu.PrintArea" localSheetId="2" hidden="1">'SCH III'!$A$216:$J$284</definedName>
    <definedName name="Z_F578931A_F102_11D3_B1D4_009027AE2FC3_.wvu.PrintArea" localSheetId="3" hidden="1">'SCH IV'!$A$180:$J$236</definedName>
    <definedName name="Z_F578931B_F102_11D3_B1D4_009027AE2FC3_.wvu.PrintArea" localSheetId="0" hidden="1">COVER!#REF!</definedName>
    <definedName name="Z_F578931B_F102_11D3_B1D4_009027AE2FC3_.wvu.PrintArea" localSheetId="4" hidden="1">'INTEREST FACTOR'!#REF!</definedName>
    <definedName name="Z_F578931B_F102_11D3_B1D4_009027AE2FC3_.wvu.PrintArea" localSheetId="1" hidden="1">'SCH II'!$A$171:$K$221</definedName>
    <definedName name="Z_F578931B_F102_11D3_B1D4_009027AE2FC3_.wvu.PrintArea" localSheetId="2" hidden="1">'SCH III'!$A$216:$J$284</definedName>
    <definedName name="Z_F578931B_F102_11D3_B1D4_009027AE2FC3_.wvu.PrintArea" localSheetId="3" hidden="1">'SCH IV'!$A$180:$J$236</definedName>
    <definedName name="Z_F578931C_F102_11D3_B1D4_009027AE2FC3_.wvu.PrintArea" localSheetId="0" hidden="1">COVER!#REF!</definedName>
    <definedName name="Z_F578931C_F102_11D3_B1D4_009027AE2FC3_.wvu.PrintArea" localSheetId="4" hidden="1">'INTEREST FACTOR'!#REF!</definedName>
    <definedName name="Z_F578931C_F102_11D3_B1D4_009027AE2FC3_.wvu.PrintArea" localSheetId="1" hidden="1">'SCH II'!$A$171:$K$221</definedName>
    <definedName name="Z_F578931C_F102_11D3_B1D4_009027AE2FC3_.wvu.PrintArea" localSheetId="2" hidden="1">'SCH III'!$A$216:$J$284</definedName>
    <definedName name="Z_F578931C_F102_11D3_B1D4_009027AE2FC3_.wvu.PrintArea" localSheetId="3" hidden="1">'SCH IV'!$A$180:$J$236</definedName>
    <definedName name="Z_F578931D_F102_11D3_B1D4_009027AE2FC3_.wvu.PrintArea" localSheetId="0" hidden="1">COVER!#REF!</definedName>
    <definedName name="Z_F578931D_F102_11D3_B1D4_009027AE2FC3_.wvu.PrintArea" localSheetId="4" hidden="1">'INTEREST FACTOR'!#REF!</definedName>
    <definedName name="Z_F578931D_F102_11D3_B1D4_009027AE2FC3_.wvu.PrintArea" localSheetId="1" hidden="1">'SCH II'!$A$171:$K$221</definedName>
    <definedName name="Z_F578931D_F102_11D3_B1D4_009027AE2FC3_.wvu.PrintArea" localSheetId="2" hidden="1">'SCH III'!$A$216:$J$284</definedName>
    <definedName name="Z_F578931D_F102_11D3_B1D4_009027AE2FC3_.wvu.PrintArea" localSheetId="3" hidden="1">'SCH IV'!$A$180:$J$236</definedName>
    <definedName name="Z_F5789320_F102_11D3_B1D4_009027AE2FC3_.wvu.PrintArea" localSheetId="0" hidden="1">COVER!#REF!</definedName>
    <definedName name="Z_F5789320_F102_11D3_B1D4_009027AE2FC3_.wvu.PrintArea" localSheetId="4" hidden="1">'INTEREST FACTOR'!$A$1:$H$43</definedName>
    <definedName name="Z_F5789320_F102_11D3_B1D4_009027AE2FC3_.wvu.PrintArea" localSheetId="1" hidden="1">'SCH II'!$A$171:$K$221</definedName>
    <definedName name="Z_F5789320_F102_11D3_B1D4_009027AE2FC3_.wvu.PrintArea" localSheetId="2" hidden="1">'SCH III'!$A$216:$J$284</definedName>
    <definedName name="Z_F5789320_F102_11D3_B1D4_009027AE2FC3_.wvu.PrintArea" localSheetId="3" hidden="1">'SCH IV'!$A$180:$J$236</definedName>
    <definedName name="Z_F5789321_F102_11D3_B1D4_009027AE2FC3_.wvu.PrintArea" localSheetId="0" hidden="1">COVER!#REF!</definedName>
    <definedName name="Z_F5789321_F102_11D3_B1D4_009027AE2FC3_.wvu.PrintArea" localSheetId="4" hidden="1">'INTEREST FACTOR'!#REF!</definedName>
    <definedName name="Z_F5789321_F102_11D3_B1D4_009027AE2FC3_.wvu.PrintArea" localSheetId="1" hidden="1">'SCH II'!$A$171:$K$221</definedName>
    <definedName name="Z_F5789321_F102_11D3_B1D4_009027AE2FC3_.wvu.PrintArea" localSheetId="2" hidden="1">'SCH III'!$A$216:$J$284</definedName>
    <definedName name="Z_F5789321_F102_11D3_B1D4_009027AE2FC3_.wvu.PrintArea" localSheetId="3" hidden="1">'SCH IV'!$A$180:$J$236</definedName>
    <definedName name="Z_F5789322_F102_11D3_B1D4_009027AE2FC3_.wvu.PrintArea" localSheetId="0" hidden="1">COVER!#REF!</definedName>
    <definedName name="Z_F5789322_F102_11D3_B1D4_009027AE2FC3_.wvu.PrintArea" localSheetId="4" hidden="1">'INTEREST FACTOR'!#REF!</definedName>
    <definedName name="Z_F5789322_F102_11D3_B1D4_009027AE2FC3_.wvu.PrintArea" localSheetId="1" hidden="1">'SCH II'!$A$171:$K$221</definedName>
    <definedName name="Z_F5789322_F102_11D3_B1D4_009027AE2FC3_.wvu.PrintArea" localSheetId="2" hidden="1">'SCH III'!$A$216:$J$284</definedName>
    <definedName name="Z_F5789322_F102_11D3_B1D4_009027AE2FC3_.wvu.PrintArea" localSheetId="3" hidden="1">'SCH IV'!$A$180:$J$236</definedName>
    <definedName name="Z_F5789323_F102_11D3_B1D4_009027AE2FC3_.wvu.PrintArea" localSheetId="0" hidden="1">COVER!#REF!</definedName>
    <definedName name="Z_F5789323_F102_11D3_B1D4_009027AE2FC3_.wvu.PrintArea" localSheetId="4" hidden="1">'INTEREST FACTOR'!#REF!</definedName>
    <definedName name="Z_F5789323_F102_11D3_B1D4_009027AE2FC3_.wvu.PrintArea" localSheetId="1" hidden="1">'SCH II'!$A$171:$K$221</definedName>
    <definedName name="Z_F5789323_F102_11D3_B1D4_009027AE2FC3_.wvu.PrintArea" localSheetId="2" hidden="1">'SCH III'!$A$216:$J$284</definedName>
    <definedName name="Z_F5789323_F102_11D3_B1D4_009027AE2FC3_.wvu.PrintArea" localSheetId="3" hidden="1">'SCH IV'!$A$180:$J$236</definedName>
    <definedName name="Z_F578932C_F102_11D3_B1D4_009027AE2FC3_.wvu.PrintArea" localSheetId="0" hidden="1">COVER!$A$3:$I$66</definedName>
    <definedName name="Z_F578932C_F102_11D3_B1D4_009027AE2FC3_.wvu.PrintArea" localSheetId="4" hidden="1">'INTEREST FACTOR'!#REF!</definedName>
    <definedName name="Z_F578932C_F102_11D3_B1D4_009027AE2FC3_.wvu.PrintArea" localSheetId="1" hidden="1">'SCH II'!$A$171:$K$221</definedName>
    <definedName name="Z_F578932C_F102_11D3_B1D4_009027AE2FC3_.wvu.PrintArea" localSheetId="2" hidden="1">'SCH III'!$A$216:$J$284</definedName>
    <definedName name="Z_F578932C_F102_11D3_B1D4_009027AE2FC3_.wvu.PrintArea" localSheetId="3" hidden="1">'SCH IV'!$A$180:$J$236</definedName>
    <definedName name="Z_F578932D_F102_11D3_B1D4_009027AE2FC3_.wvu.PrintArea" localSheetId="0" hidden="1">COVER!#REF!</definedName>
    <definedName name="Z_F578932D_F102_11D3_B1D4_009027AE2FC3_.wvu.PrintArea" localSheetId="4" hidden="1">'INTEREST FACTOR'!#REF!</definedName>
    <definedName name="Z_F578932D_F102_11D3_B1D4_009027AE2FC3_.wvu.PrintArea" localSheetId="1" hidden="1">'SCH II'!$A$171:$K$221</definedName>
    <definedName name="Z_F578932D_F102_11D3_B1D4_009027AE2FC3_.wvu.PrintArea" localSheetId="2" hidden="1">'SCH III'!$A$216:$J$284</definedName>
    <definedName name="Z_F578932D_F102_11D3_B1D4_009027AE2FC3_.wvu.PrintArea" localSheetId="3" hidden="1">'SCH IV'!$A$180:$J$236</definedName>
    <definedName name="Z_F578932E_F102_11D3_B1D4_009027AE2FC3_.wvu.PrintArea" localSheetId="0" hidden="1">COVER!#REF!</definedName>
    <definedName name="Z_F578932E_F102_11D3_B1D4_009027AE2FC3_.wvu.PrintArea" localSheetId="4" hidden="1">'INTEREST FACTOR'!#REF!</definedName>
    <definedName name="Z_F578932E_F102_11D3_B1D4_009027AE2FC3_.wvu.PrintArea" localSheetId="1" hidden="1">'SCH II'!$A$171:$K$221</definedName>
    <definedName name="Z_F578932E_F102_11D3_B1D4_009027AE2FC3_.wvu.PrintArea" localSheetId="2" hidden="1">'SCH III'!$A$216:$J$284</definedName>
    <definedName name="Z_F578932E_F102_11D3_B1D4_009027AE2FC3_.wvu.PrintArea" localSheetId="3" hidden="1">'SCH IV'!$A$180:$J$236</definedName>
    <definedName name="Z_F578932F_F102_11D3_B1D4_009027AE2FC3_.wvu.PrintArea" localSheetId="0" hidden="1">COVER!#REF!</definedName>
    <definedName name="Z_F578932F_F102_11D3_B1D4_009027AE2FC3_.wvu.PrintArea" localSheetId="4" hidden="1">'INTEREST FACTOR'!#REF!</definedName>
    <definedName name="Z_F578932F_F102_11D3_B1D4_009027AE2FC3_.wvu.PrintArea" localSheetId="1" hidden="1">'SCH II'!$A$171:$K$221</definedName>
    <definedName name="Z_F578932F_F102_11D3_B1D4_009027AE2FC3_.wvu.PrintArea" localSheetId="2" hidden="1">'SCH III'!$A$216:$J$284</definedName>
    <definedName name="Z_F578932F_F102_11D3_B1D4_009027AE2FC3_.wvu.PrintArea" localSheetId="3" hidden="1">'SCH IV'!$A$180:$J$236</definedName>
    <definedName name="Z_F5789330_F102_11D3_B1D4_009027AE2FC3_.wvu.PrintArea" localSheetId="0" hidden="1">COVER!#REF!</definedName>
    <definedName name="Z_F5789330_F102_11D3_B1D4_009027AE2FC3_.wvu.PrintArea" localSheetId="4" hidden="1">'INTEREST FACTOR'!#REF!</definedName>
    <definedName name="Z_F5789330_F102_11D3_B1D4_009027AE2FC3_.wvu.PrintArea" localSheetId="1" hidden="1">'SCH II'!$A$171:$K$221</definedName>
    <definedName name="Z_F5789330_F102_11D3_B1D4_009027AE2FC3_.wvu.PrintArea" localSheetId="2" hidden="1">'SCH III'!$A$2:$J$67</definedName>
    <definedName name="Z_F5789330_F102_11D3_B1D4_009027AE2FC3_.wvu.PrintArea" localSheetId="3" hidden="1">'SCH IV'!$A$180:$J$236</definedName>
    <definedName name="Z_F5789331_F102_11D3_B1D4_009027AE2FC3_.wvu.PrintArea" localSheetId="0" hidden="1">COVER!#REF!</definedName>
    <definedName name="Z_F5789331_F102_11D3_B1D4_009027AE2FC3_.wvu.PrintArea" localSheetId="4" hidden="1">'INTEREST FACTOR'!#REF!</definedName>
    <definedName name="Z_F5789331_F102_11D3_B1D4_009027AE2FC3_.wvu.PrintArea" localSheetId="1" hidden="1">'SCH II'!$A$171:$K$221</definedName>
    <definedName name="Z_F5789331_F102_11D3_B1D4_009027AE2FC3_.wvu.PrintArea" localSheetId="2" hidden="1">'SCH III'!$A$71:$J$138</definedName>
    <definedName name="Z_F5789331_F102_11D3_B1D4_009027AE2FC3_.wvu.PrintArea" localSheetId="3" hidden="1">'SCH IV'!$A$180:$J$236</definedName>
    <definedName name="Z_F5789332_F102_11D3_B1D4_009027AE2FC3_.wvu.PrintArea" localSheetId="0" hidden="1">COVER!#REF!</definedName>
    <definedName name="Z_F5789332_F102_11D3_B1D4_009027AE2FC3_.wvu.PrintArea" localSheetId="4" hidden="1">'INTEREST FACTOR'!#REF!</definedName>
    <definedName name="Z_F5789332_F102_11D3_B1D4_009027AE2FC3_.wvu.PrintArea" localSheetId="1" hidden="1">'SCH II'!$A$171:$K$221</definedName>
    <definedName name="Z_F5789332_F102_11D3_B1D4_009027AE2FC3_.wvu.PrintArea" localSheetId="2" hidden="1">'SCH III'!$A$142:$J$212</definedName>
    <definedName name="Z_F5789332_F102_11D3_B1D4_009027AE2FC3_.wvu.PrintArea" localSheetId="3" hidden="1">'SCH IV'!$A$180:$J$236</definedName>
    <definedName name="Z_F5789333_F102_11D3_B1D4_009027AE2FC3_.wvu.PrintArea" localSheetId="0" hidden="1">COVER!#REF!</definedName>
    <definedName name="Z_F5789333_F102_11D3_B1D4_009027AE2FC3_.wvu.PrintArea" localSheetId="4" hidden="1">'INTEREST FACTOR'!#REF!</definedName>
    <definedName name="Z_F5789333_F102_11D3_B1D4_009027AE2FC3_.wvu.PrintArea" localSheetId="1" hidden="1">'SCH II'!$A$171:$K$221</definedName>
    <definedName name="Z_F5789333_F102_11D3_B1D4_009027AE2FC3_.wvu.PrintArea" localSheetId="2" hidden="1">'SCH III'!$A$216:$J$284</definedName>
    <definedName name="Z_F5789333_F102_11D3_B1D4_009027AE2FC3_.wvu.PrintArea" localSheetId="3" hidden="1">'SCH IV'!$A$180:$J$236</definedName>
    <definedName name="Z_F5789334_F102_11D3_B1D4_009027AE2FC3_.wvu.PrintArea" localSheetId="0" hidden="1">COVER!#REF!</definedName>
    <definedName name="Z_F5789334_F102_11D3_B1D4_009027AE2FC3_.wvu.PrintArea" localSheetId="4" hidden="1">'INTEREST FACTOR'!#REF!</definedName>
    <definedName name="Z_F5789334_F102_11D3_B1D4_009027AE2FC3_.wvu.PrintArea" localSheetId="1" hidden="1">'SCH II'!$A$171:$K$221</definedName>
    <definedName name="Z_F5789334_F102_11D3_B1D4_009027AE2FC3_.wvu.PrintArea" localSheetId="2" hidden="1">'SCH III'!$A$216:$J$284</definedName>
    <definedName name="Z_F5789334_F102_11D3_B1D4_009027AE2FC3_.wvu.PrintArea" localSheetId="3" hidden="1">'SCH IV'!$A$3:$J$59</definedName>
    <definedName name="Z_F5789335_F102_11D3_B1D4_009027AE2FC3_.wvu.PrintArea" localSheetId="0" hidden="1">COVER!#REF!</definedName>
    <definedName name="Z_F5789335_F102_11D3_B1D4_009027AE2FC3_.wvu.PrintArea" localSheetId="4" hidden="1">'INTEREST FACTOR'!#REF!</definedName>
    <definedName name="Z_F5789335_F102_11D3_B1D4_009027AE2FC3_.wvu.PrintArea" localSheetId="1" hidden="1">'SCH II'!$A$171:$K$221</definedName>
    <definedName name="Z_F5789335_F102_11D3_B1D4_009027AE2FC3_.wvu.PrintArea" localSheetId="2" hidden="1">'SCH III'!$A$216:$J$284</definedName>
    <definedName name="Z_F5789335_F102_11D3_B1D4_009027AE2FC3_.wvu.PrintArea" localSheetId="3" hidden="1">'SCH IV'!$A$62:$J$118</definedName>
    <definedName name="Z_F5789336_F102_11D3_B1D4_009027AE2FC3_.wvu.PrintArea" localSheetId="0" hidden="1">COVER!#REF!</definedName>
    <definedName name="Z_F5789336_F102_11D3_B1D4_009027AE2FC3_.wvu.PrintArea" localSheetId="4" hidden="1">'INTEREST FACTOR'!#REF!</definedName>
    <definedName name="Z_F5789336_F102_11D3_B1D4_009027AE2FC3_.wvu.PrintArea" localSheetId="1" hidden="1">'SCH II'!$A$171:$K$221</definedName>
    <definedName name="Z_F5789336_F102_11D3_B1D4_009027AE2FC3_.wvu.PrintArea" localSheetId="2" hidden="1">'SCH III'!$A$216:$J$284</definedName>
    <definedName name="Z_F5789336_F102_11D3_B1D4_009027AE2FC3_.wvu.PrintArea" localSheetId="3" hidden="1">'SCH IV'!$A$121:$J$177</definedName>
    <definedName name="Z_F5789337_F102_11D3_B1D4_009027AE2FC3_.wvu.PrintArea" localSheetId="0" hidden="1">COVER!#REF!</definedName>
    <definedName name="Z_F5789337_F102_11D3_B1D4_009027AE2FC3_.wvu.PrintArea" localSheetId="4" hidden="1">'INTEREST FACTOR'!#REF!</definedName>
    <definedName name="Z_F5789337_F102_11D3_B1D4_009027AE2FC3_.wvu.PrintArea" localSheetId="1" hidden="1">'SCH II'!$A$171:$K$221</definedName>
    <definedName name="Z_F5789337_F102_11D3_B1D4_009027AE2FC3_.wvu.PrintArea" localSheetId="2" hidden="1">'SCH III'!$A$216:$J$284</definedName>
    <definedName name="Z_F5789337_F102_11D3_B1D4_009027AE2FC3_.wvu.PrintArea" localSheetId="3" hidden="1">'SCH IV'!$A$180:$J$236</definedName>
    <definedName name="Z_F5789338_F102_11D3_B1D4_009027AE2FC3_.wvu.PrintArea" localSheetId="0" hidden="1">COVER!#REF!</definedName>
    <definedName name="Z_F5789338_F102_11D3_B1D4_009027AE2FC3_.wvu.PrintArea" localSheetId="4" hidden="1">'INTEREST FACTOR'!#REF!</definedName>
    <definedName name="Z_F5789338_F102_11D3_B1D4_009027AE2FC3_.wvu.PrintArea" localSheetId="1" hidden="1">'SCH II'!$A$171:$K$221</definedName>
    <definedName name="Z_F5789338_F102_11D3_B1D4_009027AE2FC3_.wvu.PrintArea" localSheetId="2" hidden="1">'SCH III'!$A$216:$J$284</definedName>
    <definedName name="Z_F5789338_F102_11D3_B1D4_009027AE2FC3_.wvu.PrintArea" localSheetId="3" hidden="1">'SCH IV'!$A$180:$J$236</definedName>
    <definedName name="Z_F5789339_F102_11D3_B1D4_009027AE2FC3_.wvu.PrintArea" localSheetId="0" hidden="1">COVER!#REF!</definedName>
    <definedName name="Z_F5789339_F102_11D3_B1D4_009027AE2FC3_.wvu.PrintArea" localSheetId="4" hidden="1">'INTEREST FACTOR'!#REF!</definedName>
    <definedName name="Z_F5789339_F102_11D3_B1D4_009027AE2FC3_.wvu.PrintArea" localSheetId="1" hidden="1">'SCH II'!$A$171:$K$221</definedName>
    <definedName name="Z_F5789339_F102_11D3_B1D4_009027AE2FC3_.wvu.PrintArea" localSheetId="2" hidden="1">'SCH III'!$A$216:$J$284</definedName>
    <definedName name="Z_F5789339_F102_11D3_B1D4_009027AE2FC3_.wvu.PrintArea" localSheetId="3" hidden="1">'SCH IV'!$A$180:$J$236</definedName>
    <definedName name="Z_F578933A_F102_11D3_B1D4_009027AE2FC3_.wvu.PrintArea" localSheetId="0" hidden="1">COVER!#REF!</definedName>
    <definedName name="Z_F578933A_F102_11D3_B1D4_009027AE2FC3_.wvu.PrintArea" localSheetId="4" hidden="1">'INTEREST FACTOR'!#REF!</definedName>
    <definedName name="Z_F578933A_F102_11D3_B1D4_009027AE2FC3_.wvu.PrintArea" localSheetId="1" hidden="1">'SCH II'!$A$171:$K$221</definedName>
    <definedName name="Z_F578933A_F102_11D3_B1D4_009027AE2FC3_.wvu.PrintArea" localSheetId="2" hidden="1">'SCH III'!$A$216:$J$284</definedName>
    <definedName name="Z_F578933A_F102_11D3_B1D4_009027AE2FC3_.wvu.PrintArea" localSheetId="3" hidden="1">'SCH IV'!$A$180:$J$236</definedName>
    <definedName name="Z_F578933B_F102_11D3_B1D4_009027AE2FC3_.wvu.PrintArea" localSheetId="0" hidden="1">COVER!#REF!</definedName>
    <definedName name="Z_F578933B_F102_11D3_B1D4_009027AE2FC3_.wvu.PrintArea" localSheetId="4" hidden="1">'INTEREST FACTOR'!#REF!</definedName>
    <definedName name="Z_F578933B_F102_11D3_B1D4_009027AE2FC3_.wvu.PrintArea" localSheetId="1" hidden="1">'SCH II'!$A$171:$K$221</definedName>
    <definedName name="Z_F578933B_F102_11D3_B1D4_009027AE2FC3_.wvu.PrintArea" localSheetId="2" hidden="1">'SCH III'!$A$216:$J$284</definedName>
    <definedName name="Z_F578933B_F102_11D3_B1D4_009027AE2FC3_.wvu.PrintArea" localSheetId="3" hidden="1">'SCH IV'!$A$180:$J$236</definedName>
    <definedName name="Z_F578933C_F102_11D3_B1D4_009027AE2FC3_.wvu.PrintArea" localSheetId="0" hidden="1">COVER!#REF!</definedName>
    <definedName name="Z_F578933C_F102_11D3_B1D4_009027AE2FC3_.wvu.PrintArea" localSheetId="4" hidden="1">'INTEREST FACTOR'!#REF!</definedName>
    <definedName name="Z_F578933C_F102_11D3_B1D4_009027AE2FC3_.wvu.PrintArea" localSheetId="1" hidden="1">'SCH II'!$A$171:$K$221</definedName>
    <definedName name="Z_F578933C_F102_11D3_B1D4_009027AE2FC3_.wvu.PrintArea" localSheetId="2" hidden="1">'SCH III'!$A$216:$J$284</definedName>
    <definedName name="Z_F578933C_F102_11D3_B1D4_009027AE2FC3_.wvu.PrintArea" localSheetId="3" hidden="1">'SCH IV'!$A$180:$J$236</definedName>
    <definedName name="Z_F578933D_F102_11D3_B1D4_009027AE2FC3_.wvu.PrintArea" localSheetId="0" hidden="1">COVER!#REF!</definedName>
    <definedName name="Z_F578933D_F102_11D3_B1D4_009027AE2FC3_.wvu.PrintArea" localSheetId="4" hidden="1">'INTEREST FACTOR'!#REF!</definedName>
    <definedName name="Z_F578933D_F102_11D3_B1D4_009027AE2FC3_.wvu.PrintArea" localSheetId="1" hidden="1">'SCH II'!$A$171:$K$221</definedName>
    <definedName name="Z_F578933D_F102_11D3_B1D4_009027AE2FC3_.wvu.PrintArea" localSheetId="2" hidden="1">'SCH III'!$A$216:$J$284</definedName>
    <definedName name="Z_F578933D_F102_11D3_B1D4_009027AE2FC3_.wvu.PrintArea" localSheetId="3" hidden="1">'SCH IV'!$A$180:$J$236</definedName>
    <definedName name="Z_F578933E_F102_11D3_B1D4_009027AE2FC3_.wvu.PrintArea" localSheetId="0" hidden="1">COVER!#REF!</definedName>
    <definedName name="Z_F578933E_F102_11D3_B1D4_009027AE2FC3_.wvu.PrintArea" localSheetId="4" hidden="1">'INTEREST FACTOR'!#REF!</definedName>
    <definedName name="Z_F578933E_F102_11D3_B1D4_009027AE2FC3_.wvu.PrintArea" localSheetId="1" hidden="1">'SCH II'!$A$171:$K$221</definedName>
    <definedName name="Z_F578933E_F102_11D3_B1D4_009027AE2FC3_.wvu.PrintArea" localSheetId="2" hidden="1">'SCH III'!$A$216:$J$284</definedName>
    <definedName name="Z_F578933E_F102_11D3_B1D4_009027AE2FC3_.wvu.PrintArea" localSheetId="3" hidden="1">'SCH IV'!$A$180:$J$236</definedName>
    <definedName name="Z_F578933F_F102_11D3_B1D4_009027AE2FC3_.wvu.PrintArea" localSheetId="0" hidden="1">COVER!#REF!</definedName>
    <definedName name="Z_F578933F_F102_11D3_B1D4_009027AE2FC3_.wvu.PrintArea" localSheetId="4" hidden="1">'INTEREST FACTOR'!#REF!</definedName>
    <definedName name="Z_F578933F_F102_11D3_B1D4_009027AE2FC3_.wvu.PrintArea" localSheetId="1" hidden="1">'SCH II'!$A$171:$K$221</definedName>
    <definedName name="Z_F578933F_F102_11D3_B1D4_009027AE2FC3_.wvu.PrintArea" localSheetId="2" hidden="1">'SCH III'!$A$216:$J$284</definedName>
    <definedName name="Z_F578933F_F102_11D3_B1D4_009027AE2FC3_.wvu.PrintArea" localSheetId="3" hidden="1">'SCH IV'!$A$180:$J$236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C32" i="5"/>
  <c r="H17" i="5"/>
  <c r="H16" i="5"/>
  <c r="C30" i="5" s="1"/>
  <c r="C36" i="5" s="1"/>
  <c r="C38" i="5" s="1"/>
  <c r="C40" i="5" s="1"/>
  <c r="C11" i="5" s="1"/>
  <c r="C18" i="5" s="1"/>
  <c r="C13" i="5" s="1"/>
  <c r="C15" i="5" s="1"/>
  <c r="J16" i="2" s="1"/>
  <c r="E18" i="2" s="1"/>
  <c r="J55" i="4"/>
  <c r="D55" i="4"/>
  <c r="J51" i="4"/>
  <c r="J37" i="4"/>
  <c r="E31" i="4"/>
  <c r="J24" i="4"/>
  <c r="C34" i="4"/>
  <c r="E44" i="4"/>
  <c r="A2" i="4"/>
  <c r="A1" i="5" s="1"/>
  <c r="J62" i="3"/>
  <c r="B62" i="3"/>
  <c r="J50" i="3"/>
  <c r="H50" i="3"/>
  <c r="F50" i="3"/>
  <c r="J45" i="3"/>
  <c r="J49" i="3" s="1"/>
  <c r="J52" i="3" s="1"/>
  <c r="H45" i="3"/>
  <c r="H49" i="3" s="1"/>
  <c r="H52" i="3" s="1"/>
  <c r="J42" i="3"/>
  <c r="H42" i="3"/>
  <c r="F42" i="3"/>
  <c r="J34" i="3"/>
  <c r="H34" i="3"/>
  <c r="F34" i="3"/>
  <c r="F45" i="3" s="1"/>
  <c r="F49" i="3" s="1"/>
  <c r="J19" i="3"/>
  <c r="H19" i="3"/>
  <c r="F19" i="3"/>
  <c r="J10" i="3"/>
  <c r="H10" i="3"/>
  <c r="A1" i="3"/>
  <c r="J51" i="2"/>
  <c r="C18" i="2"/>
  <c r="J14" i="2"/>
  <c r="J18" i="2" s="1"/>
  <c r="J22" i="2" s="1"/>
  <c r="I32" i="1" s="1"/>
  <c r="I36" i="1" s="1"/>
  <c r="I15" i="1" s="1"/>
  <c r="F6" i="3"/>
  <c r="A1" i="2"/>
  <c r="I14" i="1"/>
  <c r="C4" i="5"/>
  <c r="J53" i="4" l="1"/>
  <c r="J57" i="4" s="1"/>
  <c r="I54" i="1" s="1"/>
  <c r="I58" i="1" s="1"/>
  <c r="I17" i="1" s="1"/>
  <c r="F52" i="3"/>
  <c r="J55" i="3" s="1"/>
  <c r="J59" i="3" s="1"/>
  <c r="J65" i="3" s="1"/>
  <c r="I43" i="1" s="1"/>
  <c r="I47" i="1" s="1"/>
  <c r="I16" i="1" s="1"/>
  <c r="I18" i="1" s="1"/>
  <c r="F14" i="2"/>
  <c r="H39" i="2"/>
  <c r="G7" i="4"/>
  <c r="C35" i="4" l="1"/>
  <c r="C22" i="4"/>
  <c r="C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t27726</author>
  </authors>
  <commentList>
    <comment ref="I25" authorId="0" shapeId="0" xr:uid="{C9025400-3254-412F-8735-91DC7E37695A}">
      <text>
        <r>
          <rPr>
            <b/>
            <sz val="8"/>
            <color indexed="81"/>
            <rFont val="Tahoma"/>
            <family val="2"/>
          </rPr>
          <t>t27726:</t>
        </r>
        <r>
          <rPr>
            <sz val="8"/>
            <color indexed="81"/>
            <rFont val="Tahoma"/>
            <family val="2"/>
          </rPr>
          <t xml:space="preserve">
EGC from Jeff Kern. NOTE - The adjustment for Net Charge Off amount no longer needed since it has added it to schedules.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t49881</author>
    <author>t27726</author>
  </authors>
  <commentList>
    <comment ref="F20" authorId="0" shapeId="0" xr:uid="{3F0D3048-49DA-499B-8558-86D9E03C8BE0}">
      <text>
        <r>
          <rPr>
            <b/>
            <sz val="8"/>
            <color indexed="81"/>
            <rFont val="Tahoma"/>
            <family val="2"/>
          </rPr>
          <t>t49881:</t>
        </r>
        <r>
          <rPr>
            <sz val="8"/>
            <color indexed="81"/>
            <rFont val="Tahoma"/>
            <family val="2"/>
          </rPr>
          <t xml:space="preserve">
This date is the heading plus 15 months</t>
        </r>
      </text>
    </comment>
    <comment ref="J20" authorId="1" shapeId="0" xr:uid="{9365067D-6A68-47AF-B0EE-8D563A3C2690}">
      <text>
        <r>
          <rPr>
            <b/>
            <sz val="8"/>
            <color indexed="81"/>
            <rFont val="Tahoma"/>
            <family val="2"/>
          </rPr>
          <t>t27726:</t>
        </r>
        <r>
          <rPr>
            <sz val="8"/>
            <color indexed="81"/>
            <rFont val="Tahoma"/>
            <family val="2"/>
          </rPr>
          <t xml:space="preserve">
From Budgeted MCF spreadsheet
Update Quarterly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t49881</author>
    <author>Patten, Dana</author>
  </authors>
  <commentList>
    <comment ref="J59" authorId="0" shapeId="0" xr:uid="{99D86881-9ECB-4659-B853-F9FF9E48CC79}">
      <text>
        <r>
          <rPr>
            <b/>
            <sz val="8"/>
            <color indexed="81"/>
            <rFont val="Tahoma"/>
            <family val="2"/>
          </rPr>
          <t>t49881:</t>
        </r>
        <r>
          <rPr>
            <sz val="8"/>
            <color indexed="81"/>
            <rFont val="Tahoma"/>
            <family val="2"/>
          </rPr>
          <t xml:space="preserve">
ties to account 0191400 balance on PGA spreadsheet net of pending adjustments</t>
        </r>
      </text>
    </comment>
    <comment ref="J65" authorId="1" shapeId="0" xr:uid="{314068F8-4B0B-43D7-8BAA-397DDA2B89C9}">
      <text>
        <r>
          <rPr>
            <sz val="9"/>
            <color indexed="81"/>
            <rFont val="Tahoma"/>
            <family val="2"/>
          </rPr>
          <t xml:space="preserve">
Negative rate - credit back to customers
Positive rate - charge to customers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t49881</author>
  </authors>
  <commentList>
    <comment ref="J24" authorId="0" shapeId="0" xr:uid="{D42EA3D1-23D9-4571-BE42-F66F84804C48}">
      <text>
        <r>
          <rPr>
            <b/>
            <sz val="8"/>
            <color indexed="81"/>
            <rFont val="Tahoma"/>
            <family val="2"/>
          </rPr>
          <t>t49881:</t>
        </r>
        <r>
          <rPr>
            <sz val="8"/>
            <color indexed="81"/>
            <rFont val="Tahoma"/>
            <family val="2"/>
          </rPr>
          <t xml:space="preserve">
ties to prior yr / same qtr balance on the PGA 191400 - AA worksheet</t>
        </r>
      </text>
    </comment>
    <comment ref="J37" authorId="0" shapeId="0" xr:uid="{789F788A-EC86-4C4F-9657-9CE2BDF6D00E}">
      <text>
        <r>
          <rPr>
            <b/>
            <sz val="8"/>
            <color indexed="81"/>
            <rFont val="Tahoma"/>
            <family val="2"/>
          </rPr>
          <t>t49881:</t>
        </r>
        <r>
          <rPr>
            <sz val="8"/>
            <color indexed="81"/>
            <rFont val="Tahoma"/>
            <family val="2"/>
          </rPr>
          <t xml:space="preserve">
ties to prior yr / same qtr balance on the PGA 253130 - RA worksheet</t>
        </r>
      </text>
    </comment>
    <comment ref="J51" authorId="0" shapeId="0" xr:uid="{5655FF1F-3FF3-4A14-A7AB-C3A4818EAB21}">
      <text>
        <r>
          <rPr>
            <b/>
            <sz val="8"/>
            <color indexed="81"/>
            <rFont val="Tahoma"/>
            <family val="2"/>
          </rPr>
          <t>t49881:</t>
        </r>
        <r>
          <rPr>
            <sz val="8"/>
            <color indexed="81"/>
            <rFont val="Tahoma"/>
            <family val="2"/>
          </rPr>
          <t xml:space="preserve">
ties to prior yr / same qtr balance on the PGA 253130 - BA worksheet</t>
        </r>
      </text>
    </comment>
  </commentList>
</comments>
</file>

<file path=xl/sharedStrings.xml><?xml version="1.0" encoding="utf-8"?>
<sst xmlns="http://schemas.openxmlformats.org/spreadsheetml/2006/main" count="261" uniqueCount="153">
  <si>
    <t>1st Quarter</t>
  </si>
  <si>
    <t>DUKE ENERGY KENTUCKY, INC</t>
  </si>
  <si>
    <t>GAS COST ADJUSTMENT CLAUSE</t>
  </si>
  <si>
    <t>QUARTERLY REPORT</t>
  </si>
  <si>
    <t xml:space="preserve">            GAS COST RECOVERY RATES EFFECTIVE FROM </t>
  </si>
  <si>
    <t>THROUGH</t>
  </si>
  <si>
    <t xml:space="preserve">          DESCRIPTION</t>
  </si>
  <si>
    <t>UNIT</t>
  </si>
  <si>
    <t>AMOUNT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</si>
  <si>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</si>
  <si>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</si>
  <si>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</si>
  <si>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</si>
  <si>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</si>
  <si>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+BA</t>
  </si>
  <si>
    <t>EXPECTED GAS COST CALCULATION</t>
  </si>
  <si>
    <t>TOTAL EXPECTED GAS COST COMPONENT (EGC)</t>
  </si>
  <si>
    <t>SUPPLIER REFUND ADJUSTMENT CALCULATION</t>
  </si>
  <si>
    <t>CURRENT QUARTER SUPPLIER REFUND ADJ.</t>
  </si>
  <si>
    <t>PREVIOUS QUARTER REPORTED SUPPLIER REFUND ADJ.</t>
  </si>
  <si>
    <t>SECOND PREVIOUS QUARTER REPORTED SUPPLIER REFUND ADJ.</t>
  </si>
  <si>
    <t>THIRD PREVIOUS QUARTER REPORTED SUPPLIER REFUND ADJ.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</si>
  <si>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</si>
  <si>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</si>
  <si>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</si>
  <si>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</si>
  <si>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</si>
  <si>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</si>
  <si>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 xml:space="preserve">CURRENT QUARTER BALANCE ADJUSTMENT </t>
  </si>
  <si>
    <t>PREVIOUS QUARTER REPORTED BALANCE ADJUSTMENT</t>
  </si>
  <si>
    <t>SECOND PREVIOUS QUARTER REPORTED BALANCE ADJUSTMENT</t>
  </si>
  <si>
    <t>THIRD PREVIOUS QUARTER REPORTED BALANCE ADJUSTMENT</t>
  </si>
  <si>
    <t xml:space="preserve">THIS QUARTERLY REPORT FILED PURSUANT TO ORDER NO. 8373 OF THE KENTUCKY PUBLIC SERVICE </t>
  </si>
  <si>
    <t>COMMISSION DATED APRIL 16, 1982.</t>
  </si>
  <si>
    <t xml:space="preserve">DATE FILED: </t>
  </si>
  <si>
    <t xml:space="preserve">   BY:</t>
  </si>
  <si>
    <t>SARAH LAWLER</t>
  </si>
  <si>
    <t>TITLE:</t>
  </si>
  <si>
    <t>Vice President</t>
  </si>
  <si>
    <t>Rates &amp; Regulatory Strategy - OH/KY</t>
  </si>
  <si>
    <t>SCHEDULE II</t>
  </si>
  <si>
    <t>SUPPLIER REFUND ADJUSTMENT</t>
  </si>
  <si>
    <t xml:space="preserve">                 DETAILS FOR THE THREE MONTH PERIOD ENDED</t>
  </si>
  <si>
    <t>DESCRIPTION</t>
  </si>
  <si>
    <t>SUPPLIER REFUNDS RECEIVED DURING THREE MONTH PERIOD</t>
  </si>
  <si>
    <t>ENDED</t>
  </si>
  <si>
    <t>$</t>
  </si>
  <si>
    <t xml:space="preserve">INTEREST FACTOR (REFLECTING 90 DAY COMMERCIAL PAPER RATE) </t>
  </si>
  <si>
    <t xml:space="preserve"> </t>
  </si>
  <si>
    <t>REFUNDS INCLUDING INTEREST (</t>
  </si>
  <si>
    <t>x</t>
  </si>
  <si>
    <t>)</t>
  </si>
  <si>
    <t>DIVIDED  BY  TWELVE  MONTH  SALES  ENDED</t>
  </si>
  <si>
    <t>FEBRUARY 28, 2027</t>
  </si>
  <si>
    <t>MCF</t>
  </si>
  <si>
    <t>CURRENT SUPPLIER REFUND ADJUSTMENT</t>
  </si>
  <si>
    <t xml:space="preserve">DETAILS OF SUPPLIER REFUNDS RECEIVED DURING THE THREE MONTHS ENDED </t>
  </si>
  <si>
    <t>SUPPLIER</t>
  </si>
  <si>
    <t xml:space="preserve">     TOTAL REFUNDS APPLICABLE TO THE CURRENT GCA</t>
  </si>
  <si>
    <t>RAU</t>
  </si>
  <si>
    <t>SCHEDULE III</t>
  </si>
  <si>
    <t>ACTUAL ADJUSTMENT</t>
  </si>
  <si>
    <t xml:space="preserve">                                            DETAILS FOR THE THREE MONTH PERIOD ENDED</t>
  </si>
  <si>
    <t>SEPTEMBER</t>
  </si>
  <si>
    <t>SUPPLY VOLUME PER BOOKS</t>
  </si>
  <si>
    <t>PRIMARY GAS SUPPLIERS</t>
  </si>
  <si>
    <t>UTILITY PRODUCTION</t>
  </si>
  <si>
    <t>OTHER VOLUMES (SPECIFY) ADJUSTMENT</t>
  </si>
  <si>
    <t xml:space="preserve">     TOTAL SUPPLY VOLUMES</t>
  </si>
  <si>
    <t>SUPPLY COST PER BOOKS</t>
  </si>
  <si>
    <t xml:space="preserve">   GAS COST UNCOLLECTIBLE</t>
  </si>
  <si>
    <t>OTHER COSTS (SPECIFY):</t>
  </si>
  <si>
    <t xml:space="preserve">  TRANSPORTATION SERVICE "UNACCOUNTED FOR"($)</t>
  </si>
  <si>
    <t xml:space="preserve">  GAS COST CREDIT ($)</t>
  </si>
  <si>
    <t xml:space="preserve">   X-5 TARIFF ($)</t>
  </si>
  <si>
    <t xml:space="preserve">  MANAGEMENT FEES</t>
  </si>
  <si>
    <t xml:space="preserve">  LOSSES - DAMAGED LINES ($)</t>
  </si>
  <si>
    <t xml:space="preserve">  SALES TO REMARKETERS ($)</t>
  </si>
  <si>
    <t xml:space="preserve">  TRANSPORTATION TAKE-OR-PAY RECOVERY ($)</t>
  </si>
  <si>
    <t xml:space="preserve">     TOTAL SUPPLY COSTS</t>
  </si>
  <si>
    <t>SALES VOLUMES</t>
  </si>
  <si>
    <t>JURISDICTIONAL</t>
  </si>
  <si>
    <t>NON-JURISDICTIONAL</t>
  </si>
  <si>
    <t>OTHER VOLUMES (SPECIFY):</t>
  </si>
  <si>
    <t xml:space="preserve">     TOTAL SALES VOLUMES</t>
  </si>
  <si>
    <t>UNIT BOOK COST OF GAS (SUPPLY $ / SALES MCF)</t>
  </si>
  <si>
    <t>LESS:  EGC IN EFFECT FOR THE MONTH</t>
  </si>
  <si>
    <t xml:space="preserve">     DIFFERENCE</t>
  </si>
  <si>
    <t>TIMES: MONTHLY JURISDICTIONAL SALES</t>
  </si>
  <si>
    <t>EQUALS MONTHLY COST DIFFERENCE</t>
  </si>
  <si>
    <t>NET COST DIFFERENCE FOR THE THREE MONTH PERIOD</t>
  </si>
  <si>
    <t>PRIOR PERIOD ADJUSTMENT - none</t>
  </si>
  <si>
    <t>TOTAL COST USED IN THE CURRENT AA CALCULATION</t>
  </si>
  <si>
    <t xml:space="preserve">DIVIDED BY:  12 MONTH PROJECTED SALES ENDED </t>
  </si>
  <si>
    <t>EQUALS CURRENT QUARTERLY ACTUAL ADJUSTMENT</t>
  </si>
  <si>
    <t>AAU</t>
  </si>
  <si>
    <t>SCHEDULE IV</t>
  </si>
  <si>
    <t>BALANCE ADJUSTMENT</t>
  </si>
  <si>
    <t>DETAILS FOR THE TWELVE MONTH PERIOD ENDED</t>
  </si>
  <si>
    <t>RECONCILIATION OF A PREVIOUS GAS COST VARIANCE</t>
  </si>
  <si>
    <t>GAS COST DIFFERENCE TO BE RECOVERED FROM OR (RETURNED TO) CUSTOMERS</t>
  </si>
  <si>
    <t xml:space="preserve">    WHICH WAS USED TO COMPUTE THE "AA" EFFECTIVE</t>
  </si>
  <si>
    <t>LESS: AMOUNT RECOVERED (RETURNED) BY THE AA OF $</t>
  </si>
  <si>
    <t>/MCF</t>
  </si>
  <si>
    <t xml:space="preserve">   APPLIED  TO  TOTAL  SALES  OF</t>
  </si>
  <si>
    <t xml:space="preserve">MCF </t>
  </si>
  <si>
    <t xml:space="preserve">   (TWELVE MONTHS ENDED </t>
  </si>
  <si>
    <t>BALANCE ADJUSTMENT FOR THE "AA"</t>
  </si>
  <si>
    <t>RECONCILIATION OF A PREVIOUS SUPPLIER REFUND</t>
  </si>
  <si>
    <t>SUPPLIER REFUND AMOUNT TO BE DISTRIBUTED TO CUSTOMERS WHICH</t>
  </si>
  <si>
    <t xml:space="preserve">   WAS USED TO COMPUTE THE  "RA"   EFFECTIVE </t>
  </si>
  <si>
    <t>LESS:  AMOUNT  DISTRIBUTED BY THE  "RA"  OF $</t>
  </si>
  <si>
    <t xml:space="preserve">  APPLIED  TO  TOTAL  SALES  OF </t>
  </si>
  <si>
    <t>BALANCE ADJUSTMENT FOR THE "RA"</t>
  </si>
  <si>
    <t>RECONCILIATION OF A PREVIOUS BALANCE ADJUSTMENT</t>
  </si>
  <si>
    <t>AMOUNT TO BE RECOVERED FROM OR (RETURNED TO) CUSTOMERS WHICH</t>
  </si>
  <si>
    <t xml:space="preserve">   WAS USED TO COMPUTE THE  "BA"  EFFECTIVE</t>
  </si>
  <si>
    <t>LESS: AMOUNT RECOVERED (RETURNED) BY THE "BA" OF $</t>
  </si>
  <si>
    <t xml:space="preserve">   APPLIED  TO  TOTAL  SALES  OF </t>
  </si>
  <si>
    <t>BALANCE ADJUSTMENT FOR THE "BA"</t>
  </si>
  <si>
    <t>TOTAL BALANCE ADJUSTMENT AMOUNT</t>
  </si>
  <si>
    <t xml:space="preserve">DIVIDED BY:  12 MONTHS PROJECTED SALES ENDED </t>
  </si>
  <si>
    <t>EQUALS: CURRENT QUARTER BALANCE ADJUSTMENT</t>
  </si>
  <si>
    <t>DUKE ENERGY KENTUCKY, Inc.</t>
  </si>
  <si>
    <t>USED FOR GCA EFFECTIVE</t>
  </si>
  <si>
    <t>COMPUTATION OF THE INTEREST FACTOR</t>
  </si>
  <si>
    <t>DECEMBER</t>
  </si>
  <si>
    <t>FOR THE GCA CALCULATION ON SCHEDULE II</t>
  </si>
  <si>
    <t xml:space="preserve">JANUARY </t>
  </si>
  <si>
    <t>FEBRUARY</t>
  </si>
  <si>
    <t>TWELVE MONTHS ENDED</t>
  </si>
  <si>
    <t>MARCH</t>
  </si>
  <si>
    <t>FEDERAL RESERVE ECON. DATA (90-DAY COMMERCIAL PAPER RATES)</t>
  </si>
  <si>
    <t xml:space="preserve">APRIL </t>
  </si>
  <si>
    <t>MAY</t>
  </si>
  <si>
    <t>INTEREST RATE</t>
  </si>
  <si>
    <t>JUNE</t>
  </si>
  <si>
    <t>JULY</t>
  </si>
  <si>
    <t>PAYMENT</t>
  </si>
  <si>
    <t>AUGUST</t>
  </si>
  <si>
    <t>ANNUAL TOTAL</t>
  </si>
  <si>
    <t>OCTOBER</t>
  </si>
  <si>
    <t>NOVEMBER</t>
  </si>
  <si>
    <t>MONTHLY INTEREST</t>
  </si>
  <si>
    <t>PRIOR ANNUAL TOTAL</t>
  </si>
  <si>
    <t>PLUS CURRENT MONTHLY RATE</t>
  </si>
  <si>
    <t>LESS YEAR AGO RATE</t>
  </si>
  <si>
    <t>NEW ANNUAL TOTAL</t>
  </si>
  <si>
    <t>AVERAGE ANNUAL RATE</t>
  </si>
  <si>
    <t>LESS 0.5% (ADMINISTRATIVE)</t>
  </si>
  <si>
    <t>NOTE: When Federal Reserve indicates that trade data was insufficient to support calculation of the</t>
  </si>
  <si>
    <t>particular rate, prior month rate is used.</t>
  </si>
  <si>
    <t>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</si>
</sst>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#,##0.000_);\(#,##0.000\)"/>
    <numFmt numFmtId="166" formatCode="#,##0.0000_);\(#,##0.0000\)"/>
    <numFmt numFmtId="167" formatCode="0.0000"/>
    <numFmt numFmtId="168" formatCode="#,##0.0_);\(#,##0.0\)"/>
    <numFmt numFmtId="169" formatCode="#,##0.000000_);\(#,##0.000000\)"/>
    <numFmt numFmtId="170" formatCode="0.00_);\(0.00\)"/>
  </numFmts>
  <fonts count="17" x14ac:knownFonts="1"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color theme="4" tint="-0.249977111117893"/>
      <name val="Arial"/>
      <family val="2"/>
    </font>
    <font>
      <sz val="9"/>
      <color rgb="FF0000FF"/>
      <name val="Arial"/>
      <family val="2"/>
    </font>
    <font>
      <u/>
      <sz val="9"/>
      <color theme="4" tint="-0.24997711111789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u/>
      <sz val="9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sz val="7.5"/>
      <color rgb="FF890C08"/>
      <name val="Helvetic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fill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fill"/>
    </xf>
    <xf numFmtId="0" fontId="3" fillId="0" borderId="7" xfId="0" applyFont="1" applyBorder="1" applyAlignment="1">
      <alignment horizontal="fill"/>
    </xf>
    <xf numFmtId="0" fontId="3" fillId="0" borderId="8" xfId="0" applyFont="1" applyBorder="1" applyAlignment="1">
      <alignment horizontal="fill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quotePrefix="1" applyFont="1" applyAlignment="1">
      <alignment horizontal="centerContinuous"/>
    </xf>
    <xf numFmtId="165" fontId="6" fillId="0" borderId="0" xfId="0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65" fontId="3" fillId="0" borderId="0" xfId="0" applyNumberFormat="1" applyFont="1"/>
    <xf numFmtId="164" fontId="7" fillId="0" borderId="0" xfId="0" quotePrefix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fill"/>
    </xf>
    <xf numFmtId="0" fontId="0" fillId="0" borderId="7" xfId="0" applyBorder="1"/>
    <xf numFmtId="0" fontId="2" fillId="0" borderId="0" xfId="0" applyFont="1" applyAlignment="1">
      <alignment horizontal="right"/>
    </xf>
    <xf numFmtId="39" fontId="10" fillId="0" borderId="0" xfId="0" applyNumberFormat="1" applyFont="1" applyAlignment="1">
      <alignment horizontal="left"/>
    </xf>
    <xf numFmtId="0" fontId="2" fillId="0" borderId="0" xfId="0" applyFont="1"/>
    <xf numFmtId="0" fontId="3" fillId="0" borderId="4" xfId="0" applyFont="1" applyBorder="1"/>
    <xf numFmtId="0" fontId="3" fillId="0" borderId="6" xfId="0" applyFont="1" applyBorder="1"/>
    <xf numFmtId="0" fontId="11" fillId="0" borderId="0" xfId="0" applyFont="1"/>
    <xf numFmtId="39" fontId="3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37" fontId="11" fillId="0" borderId="0" xfId="0" applyNumberFormat="1" applyFont="1"/>
    <xf numFmtId="165" fontId="3" fillId="0" borderId="9" xfId="0" applyNumberFormat="1" applyFont="1" applyBorder="1"/>
    <xf numFmtId="168" fontId="3" fillId="0" borderId="0" xfId="0" applyNumberFormat="1" applyFont="1"/>
    <xf numFmtId="37" fontId="3" fillId="0" borderId="0" xfId="0" applyNumberFormat="1" applyFont="1" applyAlignment="1">
      <alignment horizontal="fill"/>
    </xf>
    <xf numFmtId="0" fontId="3" fillId="0" borderId="7" xfId="0" applyFont="1" applyBorder="1" applyAlignment="1">
      <alignment horizontal="left"/>
    </xf>
    <xf numFmtId="49" fontId="11" fillId="0" borderId="0" xfId="0" quotePrefix="1" applyNumberFormat="1" applyFont="1"/>
    <xf numFmtId="39" fontId="11" fillId="0" borderId="0" xfId="0" applyNumberFormat="1" applyFont="1"/>
    <xf numFmtId="49" fontId="3" fillId="0" borderId="0" xfId="0" applyNumberFormat="1" applyFont="1"/>
    <xf numFmtId="0" fontId="11" fillId="0" borderId="0" xfId="0" quotePrefix="1" applyFont="1"/>
    <xf numFmtId="0" fontId="3" fillId="0" borderId="0" xfId="0" quotePrefix="1" applyFont="1"/>
    <xf numFmtId="39" fontId="3" fillId="0" borderId="10" xfId="0" applyNumberFormat="1" applyFont="1" applyBorder="1"/>
    <xf numFmtId="0" fontId="1" fillId="0" borderId="0" xfId="0" quotePrefix="1" applyFont="1"/>
    <xf numFmtId="0" fontId="1" fillId="0" borderId="0" xfId="0" applyFont="1"/>
    <xf numFmtId="0" fontId="1" fillId="0" borderId="7" xfId="0" applyFont="1" applyBorder="1"/>
    <xf numFmtId="43" fontId="3" fillId="0" borderId="0" xfId="0" applyNumberFormat="1" applyFont="1"/>
    <xf numFmtId="49" fontId="3" fillId="0" borderId="0" xfId="0" quotePrefix="1" applyNumberFormat="1" applyFont="1"/>
    <xf numFmtId="0" fontId="2" fillId="0" borderId="4" xfId="0" applyFont="1" applyBorder="1" applyAlignment="1">
      <alignment horizontal="center"/>
    </xf>
    <xf numFmtId="0" fontId="12" fillId="0" borderId="0" xfId="0" applyFont="1" applyAlignment="1">
      <alignment horizontal="left"/>
    </xf>
    <xf numFmtId="37" fontId="3" fillId="0" borderId="0" xfId="0" applyNumberFormat="1" applyFont="1" applyAlignment="1" applyProtection="1">
      <alignment horizontal="right"/>
      <protection locked="0"/>
    </xf>
    <xf numFmtId="37" fontId="3" fillId="0" borderId="7" xfId="0" applyNumberFormat="1" applyFont="1" applyBorder="1" applyAlignment="1" applyProtection="1">
      <alignment horizontal="right"/>
      <protection locked="0"/>
    </xf>
    <xf numFmtId="37" fontId="3" fillId="0" borderId="0" xfId="0" applyNumberFormat="1" applyFont="1" applyAlignment="1">
      <alignment horizontal="center"/>
    </xf>
    <xf numFmtId="37" fontId="3" fillId="0" borderId="7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/>
    <xf numFmtId="37" fontId="3" fillId="0" borderId="7" xfId="0" applyNumberFormat="1" applyFont="1" applyBorder="1"/>
    <xf numFmtId="37" fontId="6" fillId="0" borderId="7" xfId="0" applyNumberFormat="1" applyFont="1" applyBorder="1"/>
    <xf numFmtId="168" fontId="3" fillId="0" borderId="0" xfId="0" applyNumberFormat="1" applyFont="1" applyAlignment="1">
      <alignment horizontal="right"/>
    </xf>
    <xf numFmtId="168" fontId="3" fillId="0" borderId="7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13" fillId="0" borderId="0" xfId="1" applyFont="1" applyFill="1"/>
    <xf numFmtId="39" fontId="3" fillId="0" borderId="7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7" fontId="1" fillId="0" borderId="0" xfId="0" applyNumberFormat="1" applyFont="1"/>
    <xf numFmtId="39" fontId="2" fillId="0" borderId="0" xfId="0" applyNumberFormat="1" applyFont="1" applyAlignment="1">
      <alignment horizontal="left"/>
    </xf>
    <xf numFmtId="164" fontId="11" fillId="0" borderId="0" xfId="0" applyNumberFormat="1" applyFont="1"/>
    <xf numFmtId="165" fontId="4" fillId="0" borderId="0" xfId="0" applyNumberFormat="1" applyFont="1" applyAlignment="1">
      <alignment horizontal="center"/>
    </xf>
    <xf numFmtId="0" fontId="15" fillId="0" borderId="0" xfId="0" applyFont="1"/>
    <xf numFmtId="37" fontId="4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left"/>
    </xf>
    <xf numFmtId="39" fontId="3" fillId="0" borderId="7" xfId="0" applyNumberFormat="1" applyFont="1" applyBorder="1"/>
    <xf numFmtId="39" fontId="3" fillId="0" borderId="0" xfId="0" applyNumberFormat="1" applyFont="1" applyAlignment="1">
      <alignment horizontal="fill"/>
    </xf>
    <xf numFmtId="39" fontId="16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 applyAlignment="1">
      <alignment horizontal="left"/>
    </xf>
    <xf numFmtId="164" fontId="10" fillId="0" borderId="0" xfId="0" quotePrefix="1" applyNumberFormat="1" applyFont="1"/>
    <xf numFmtId="0" fontId="3" fillId="0" borderId="0" xfId="0" quotePrefix="1" applyFont="1" applyAlignment="1">
      <alignment horizontal="center"/>
    </xf>
    <xf numFmtId="17" fontId="2" fillId="0" borderId="0" xfId="0" applyNumberFormat="1" applyFont="1" applyAlignment="1">
      <alignment horizontal="left"/>
    </xf>
    <xf numFmtId="169" fontId="3" fillId="0" borderId="0" xfId="0" applyNumberFormat="1" applyFont="1"/>
    <xf numFmtId="170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164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E64A-A58E-4677-B3C2-86629A2CEFE9}">
  <sheetPr syncVertical="1" syncRef="A4" transitionEvaluation="1" transitionEntry="1">
    <pageSetUpPr autoPageBreaks="0" fitToPage="1"/>
  </sheetPr>
  <dimension ref="A2:I69"/>
  <sheetViews>
    <sheetView tabSelected="1" topLeftCell="A4" zoomScaleNormal="100" zoomScaleSheetLayoutView="90" workbookViewId="0">
      <selection activeCell="I26" sqref="I26"/>
    </sheetView>
  </sheetViews>
  <sheetFormatPr defaultColWidth="12.85546875" defaultRowHeight="11.4" x14ac:dyDescent="0.2"/>
  <cols>
    <col min="1" max="1" width="12.85546875" style="2" customWidth="1"/>
    <col min="2" max="2" width="18.28515625" style="2" bestFit="1" customWidth="1"/>
    <col min="3" max="3" width="31.28515625" style="2" customWidth="1"/>
    <col min="4" max="4" width="21.42578125" style="2" customWidth="1"/>
    <col min="5" max="5" width="13.7109375" style="2" customWidth="1"/>
    <col min="6" max="6" width="8.7109375" style="2" customWidth="1"/>
    <col min="7" max="7" width="12.85546875" style="2"/>
    <col min="8" max="8" width="5.140625" style="2" customWidth="1"/>
    <col min="9" max="9" width="17.140625" style="2" customWidth="1"/>
    <col min="10" max="10" width="6.42578125" style="2" customWidth="1"/>
    <col min="11" max="16384" width="12.85546875" style="2"/>
  </cols>
  <sheetData>
    <row r="2" spans="1:9" ht="12" x14ac:dyDescent="0.25">
      <c r="A2" s="1" t="s">
        <v>0</v>
      </c>
    </row>
    <row r="3" spans="1:9" ht="12" x14ac:dyDescent="0.25">
      <c r="A3" s="97" t="s">
        <v>1</v>
      </c>
      <c r="B3" s="98"/>
      <c r="C3" s="98"/>
      <c r="D3" s="98"/>
      <c r="E3" s="98"/>
      <c r="F3" s="98"/>
      <c r="G3" s="98"/>
      <c r="H3" s="98"/>
      <c r="I3" s="98"/>
    </row>
    <row r="4" spans="1:9" ht="12" x14ac:dyDescent="0.25">
      <c r="A4" s="99" t="s">
        <v>2</v>
      </c>
      <c r="B4" s="99"/>
      <c r="C4" s="99"/>
      <c r="D4" s="99"/>
      <c r="E4" s="99"/>
      <c r="F4" s="99"/>
      <c r="G4" s="99"/>
      <c r="H4" s="99"/>
      <c r="I4" s="99"/>
    </row>
    <row r="5" spans="1:9" x14ac:dyDescent="0.2">
      <c r="C5" s="4"/>
      <c r="D5" s="4"/>
      <c r="E5" s="4"/>
      <c r="F5" s="4"/>
      <c r="G5" s="4"/>
      <c r="H5" s="4"/>
      <c r="I5" s="4"/>
    </row>
    <row r="6" spans="1:9" ht="15" customHeight="1" x14ac:dyDescent="0.25">
      <c r="A6" s="99" t="s">
        <v>3</v>
      </c>
      <c r="B6" s="99"/>
      <c r="C6" s="99"/>
      <c r="D6" s="99"/>
      <c r="E6" s="99"/>
      <c r="F6" s="99"/>
      <c r="G6" s="99"/>
      <c r="H6" s="99"/>
      <c r="I6" s="99"/>
    </row>
    <row r="7" spans="1:9" x14ac:dyDescent="0.2">
      <c r="C7" s="4"/>
      <c r="D7" s="5"/>
      <c r="E7" s="4"/>
      <c r="F7" s="4"/>
      <c r="G7" s="4"/>
      <c r="H7" s="4"/>
      <c r="I7" s="4"/>
    </row>
    <row r="8" spans="1:9" ht="12" x14ac:dyDescent="0.25">
      <c r="A8" s="1" t="s">
        <v>4</v>
      </c>
      <c r="B8" s="6"/>
      <c r="C8" s="7"/>
      <c r="D8" s="8">
        <v>46083</v>
      </c>
      <c r="E8" s="3" t="s">
        <v>5</v>
      </c>
      <c r="F8" s="100">
        <v>46173</v>
      </c>
      <c r="G8" s="101"/>
      <c r="H8" s="7"/>
      <c r="I8" s="7"/>
    </row>
    <row r="9" spans="1:9" s="7" customFormat="1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5">
      <c r="A12" s="13" t="s">
        <v>6</v>
      </c>
      <c r="B12" s="14"/>
      <c r="G12" s="3" t="s">
        <v>7</v>
      </c>
      <c r="I12" s="15" t="s">
        <v>8</v>
      </c>
    </row>
    <row r="13" spans="1:9" x14ac:dyDescent="0.2">
      <c r="A13" s="16"/>
      <c r="B13" s="17"/>
      <c r="C13" s="17"/>
      <c r="D13" s="17"/>
      <c r="E13" s="17"/>
      <c r="F13" s="17"/>
      <c r="G13" s="17"/>
      <c r="H13" s="17"/>
      <c r="I13" s="18"/>
    </row>
    <row r="14" spans="1:9" ht="15" customHeight="1" x14ac:dyDescent="0.2">
      <c r="A14" s="19" t="s">
        <v>9</v>
      </c>
      <c r="B14" s="19"/>
      <c r="G14" s="20" t="s">
        <v>10</v>
      </c>
      <c r="I14" s="21">
        <f>I25</f>
        <v>7.4029999999999996</v>
      </c>
    </row>
    <row r="15" spans="1:9" x14ac:dyDescent="0.2">
      <c r="A15" s="19" t="s">
        <v>11</v>
      </c>
      <c r="B15" s="19"/>
      <c r="G15" s="20" t="s">
        <v>10</v>
      </c>
      <c r="I15" s="21">
        <f>I36</f>
        <v>0</v>
      </c>
    </row>
    <row r="16" spans="1:9" x14ac:dyDescent="0.2">
      <c r="A16" s="19" t="s">
        <v>12</v>
      </c>
      <c r="B16" s="19"/>
      <c r="G16" s="20" t="s">
        <v>10</v>
      </c>
      <c r="I16" s="21">
        <f>I47</f>
        <v>0.36599999999999988</v>
      </c>
    </row>
    <row r="17" spans="1:9" x14ac:dyDescent="0.2">
      <c r="A17" s="19" t="s">
        <v>13</v>
      </c>
      <c r="B17" s="19"/>
      <c r="G17" s="20" t="s">
        <v>10</v>
      </c>
      <c r="I17" s="22">
        <f>I58</f>
        <v>4.0000000000000001E-3</v>
      </c>
    </row>
    <row r="18" spans="1:9" x14ac:dyDescent="0.2">
      <c r="A18" s="19" t="s">
        <v>14</v>
      </c>
      <c r="B18" s="19"/>
      <c r="G18" s="20" t="s">
        <v>10</v>
      </c>
      <c r="I18" s="21">
        <f>SUM(I14:I17)</f>
        <v>7.7729999999999988</v>
      </c>
    </row>
    <row r="19" spans="1:9" x14ac:dyDescent="0.2">
      <c r="A19" s="23"/>
      <c r="B19" s="23"/>
      <c r="C19" s="23"/>
      <c r="D19" s="23"/>
      <c r="E19" s="23"/>
      <c r="F19" s="23"/>
      <c r="G19" s="23"/>
      <c r="H19" s="23"/>
      <c r="I19" s="23"/>
    </row>
    <row r="21" spans="1:9" ht="12" x14ac:dyDescent="0.25">
      <c r="A21" s="24" t="s">
        <v>15</v>
      </c>
      <c r="B21" s="24"/>
      <c r="C21" s="4"/>
      <c r="D21" s="4"/>
      <c r="E21" s="4"/>
      <c r="F21" s="4"/>
      <c r="G21" s="4"/>
      <c r="H21" s="4"/>
      <c r="I21" s="4"/>
    </row>
    <row r="22" spans="1:9" x14ac:dyDescent="0.2">
      <c r="A22" s="10"/>
      <c r="B22" s="11"/>
      <c r="C22" s="11"/>
      <c r="D22" s="11"/>
      <c r="E22" s="11"/>
      <c r="F22" s="11"/>
      <c r="G22" s="11"/>
      <c r="H22" s="11"/>
      <c r="I22" s="12"/>
    </row>
    <row r="23" spans="1:9" ht="12" x14ac:dyDescent="0.25">
      <c r="A23" s="13" t="s">
        <v>6</v>
      </c>
      <c r="B23" s="14"/>
      <c r="G23" s="3" t="s">
        <v>7</v>
      </c>
      <c r="I23" s="15" t="s">
        <v>8</v>
      </c>
    </row>
    <row r="24" spans="1:9" x14ac:dyDescent="0.2">
      <c r="A24" s="16"/>
      <c r="B24" s="17"/>
      <c r="C24" s="17"/>
      <c r="D24" s="17"/>
      <c r="E24" s="17"/>
      <c r="F24" s="17"/>
      <c r="G24" s="17"/>
      <c r="H24" s="17"/>
      <c r="I24" s="18"/>
    </row>
    <row r="25" spans="1:9" x14ac:dyDescent="0.2">
      <c r="A25" s="19" t="s">
        <v>16</v>
      </c>
      <c r="B25" s="19"/>
      <c r="G25" s="20" t="s">
        <v>10</v>
      </c>
      <c r="I25" s="25">
        <v>7.4029999999999996</v>
      </c>
    </row>
    <row r="26" spans="1:9" x14ac:dyDescent="0.2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12" x14ac:dyDescent="0.25">
      <c r="A27" s="24"/>
      <c r="B27" s="24"/>
      <c r="C27" s="4"/>
      <c r="D27" s="4"/>
      <c r="E27" s="4"/>
      <c r="F27" s="4"/>
      <c r="G27" s="4"/>
      <c r="H27" s="4"/>
      <c r="I27" s="4"/>
    </row>
    <row r="28" spans="1:9" ht="12" x14ac:dyDescent="0.25">
      <c r="A28" s="24" t="s">
        <v>17</v>
      </c>
      <c r="B28" s="24"/>
      <c r="C28" s="4"/>
      <c r="D28" s="4"/>
      <c r="E28" s="4"/>
      <c r="F28" s="4"/>
      <c r="G28" s="4"/>
      <c r="H28" s="4"/>
      <c r="I28" s="4"/>
    </row>
    <row r="29" spans="1:9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2" x14ac:dyDescent="0.25">
      <c r="A30" s="13" t="s">
        <v>6</v>
      </c>
      <c r="B30" s="14"/>
      <c r="G30" s="3" t="s">
        <v>7</v>
      </c>
      <c r="I30" s="15" t="s">
        <v>8</v>
      </c>
    </row>
    <row r="31" spans="1:9" x14ac:dyDescent="0.2">
      <c r="A31" s="16"/>
      <c r="B31" s="17"/>
      <c r="C31" s="17"/>
      <c r="D31" s="17"/>
      <c r="E31" s="17"/>
      <c r="F31" s="17"/>
      <c r="G31" s="17"/>
      <c r="H31" s="17"/>
      <c r="I31" s="18"/>
    </row>
    <row r="32" spans="1:9" x14ac:dyDescent="0.2">
      <c r="A32" s="19" t="s">
        <v>18</v>
      </c>
      <c r="B32" s="19"/>
      <c r="G32" s="20" t="s">
        <v>10</v>
      </c>
      <c r="I32" s="26">
        <f>'SCH II'!J22</f>
        <v>0</v>
      </c>
    </row>
    <row r="33" spans="1:9" x14ac:dyDescent="0.2">
      <c r="A33" s="19" t="s">
        <v>19</v>
      </c>
      <c r="B33" s="19"/>
      <c r="G33" s="20" t="s">
        <v>10</v>
      </c>
      <c r="I33" s="25">
        <v>0</v>
      </c>
    </row>
    <row r="34" spans="1:9" x14ac:dyDescent="0.2">
      <c r="A34" s="19" t="s">
        <v>20</v>
      </c>
      <c r="B34" s="19"/>
      <c r="G34" s="20" t="s">
        <v>10</v>
      </c>
      <c r="I34" s="25">
        <v>0</v>
      </c>
    </row>
    <row r="35" spans="1:9" x14ac:dyDescent="0.2">
      <c r="A35" s="19" t="s">
        <v>21</v>
      </c>
      <c r="B35" s="19"/>
      <c r="G35" s="20" t="s">
        <v>10</v>
      </c>
      <c r="I35" s="27">
        <v>0</v>
      </c>
    </row>
    <row r="36" spans="1:9" x14ac:dyDescent="0.2">
      <c r="A36" s="19" t="s">
        <v>11</v>
      </c>
      <c r="B36" s="19"/>
      <c r="G36" s="20" t="s">
        <v>10</v>
      </c>
      <c r="I36" s="21">
        <f>SUM(I32:I35)</f>
        <v>0</v>
      </c>
    </row>
    <row r="37" spans="1:9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9" spans="1:9" ht="12" x14ac:dyDescent="0.25">
      <c r="A39" s="24" t="s">
        <v>22</v>
      </c>
      <c r="B39" s="24"/>
      <c r="C39" s="4"/>
      <c r="D39" s="4"/>
      <c r="E39" s="4"/>
      <c r="F39" s="4"/>
      <c r="G39" s="4"/>
      <c r="H39" s="4"/>
      <c r="I39" s="4"/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12"/>
    </row>
    <row r="41" spans="1:9" ht="12" x14ac:dyDescent="0.25">
      <c r="A41" s="13" t="s">
        <v>6</v>
      </c>
      <c r="B41" s="14"/>
      <c r="G41" s="3" t="s">
        <v>7</v>
      </c>
      <c r="I41" s="15" t="s">
        <v>8</v>
      </c>
    </row>
    <row r="42" spans="1:9" x14ac:dyDescent="0.2">
      <c r="A42" s="16"/>
      <c r="B42" s="17"/>
      <c r="C42" s="17"/>
      <c r="D42" s="17"/>
      <c r="E42" s="17"/>
      <c r="F42" s="17"/>
      <c r="G42" s="17"/>
      <c r="H42" s="17"/>
      <c r="I42" s="18"/>
    </row>
    <row r="43" spans="1:9" x14ac:dyDescent="0.2">
      <c r="A43" s="19" t="s">
        <v>23</v>
      </c>
      <c r="B43" s="19"/>
      <c r="G43" s="20" t="s">
        <v>10</v>
      </c>
      <c r="I43" s="21">
        <f>'SCH III'!J65</f>
        <v>0.623</v>
      </c>
    </row>
    <row r="44" spans="1:9" x14ac:dyDescent="0.2">
      <c r="A44" s="19" t="s">
        <v>24</v>
      </c>
      <c r="B44" s="19"/>
      <c r="G44" s="20" t="s">
        <v>10</v>
      </c>
      <c r="I44" s="25">
        <v>0.29099999999999998</v>
      </c>
    </row>
    <row r="45" spans="1:9" x14ac:dyDescent="0.2">
      <c r="A45" s="19" t="s">
        <v>25</v>
      </c>
      <c r="B45" s="19"/>
      <c r="G45" s="20" t="s">
        <v>10</v>
      </c>
      <c r="I45" s="25">
        <v>-0.55900000000000005</v>
      </c>
    </row>
    <row r="46" spans="1:9" x14ac:dyDescent="0.2">
      <c r="A46" s="19" t="s">
        <v>26</v>
      </c>
      <c r="B46" s="19"/>
      <c r="G46" s="20" t="s">
        <v>10</v>
      </c>
      <c r="I46" s="27">
        <v>1.0999999999999999E-2</v>
      </c>
    </row>
    <row r="47" spans="1:9" x14ac:dyDescent="0.2">
      <c r="A47" s="19" t="s">
        <v>12</v>
      </c>
      <c r="B47" s="19"/>
      <c r="G47" s="20" t="s">
        <v>10</v>
      </c>
      <c r="I47" s="21">
        <f>SUM(I40:I46)</f>
        <v>0.36599999999999988</v>
      </c>
    </row>
    <row r="48" spans="1:9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50" spans="1:9" ht="12" x14ac:dyDescent="0.25">
      <c r="A50" s="24" t="s">
        <v>27</v>
      </c>
      <c r="B50" s="24"/>
      <c r="C50" s="28"/>
      <c r="D50" s="28"/>
      <c r="E50" s="28"/>
      <c r="F50" s="28"/>
      <c r="G50" s="28"/>
      <c r="H50" s="28"/>
      <c r="I50" s="28"/>
    </row>
    <row r="51" spans="1:9" x14ac:dyDescent="0.2">
      <c r="A51" s="10"/>
      <c r="B51" s="11"/>
      <c r="C51" s="11"/>
      <c r="D51" s="11"/>
      <c r="E51" s="11"/>
      <c r="F51" s="11"/>
      <c r="G51" s="11"/>
      <c r="H51" s="11"/>
      <c r="I51" s="12"/>
    </row>
    <row r="52" spans="1:9" ht="12" x14ac:dyDescent="0.25">
      <c r="A52" s="13" t="s">
        <v>6</v>
      </c>
      <c r="B52" s="14"/>
      <c r="G52" s="3" t="s">
        <v>7</v>
      </c>
      <c r="I52" s="15" t="s">
        <v>8</v>
      </c>
    </row>
    <row r="53" spans="1:9" x14ac:dyDescent="0.2">
      <c r="A53" s="16"/>
      <c r="B53" s="17"/>
      <c r="C53" s="17"/>
      <c r="D53" s="17"/>
      <c r="E53" s="17"/>
      <c r="F53" s="17"/>
      <c r="G53" s="17"/>
      <c r="H53" s="17"/>
      <c r="I53" s="18"/>
    </row>
    <row r="54" spans="1:9" x14ac:dyDescent="0.2">
      <c r="A54" s="19" t="s">
        <v>28</v>
      </c>
      <c r="B54" s="19"/>
      <c r="G54" s="20" t="s">
        <v>10</v>
      </c>
      <c r="I54" s="21">
        <f>'SCH IV'!J57</f>
        <v>-4.0000000000000001E-3</v>
      </c>
    </row>
    <row r="55" spans="1:9" x14ac:dyDescent="0.2">
      <c r="A55" s="19" t="s">
        <v>29</v>
      </c>
      <c r="B55" s="19"/>
      <c r="G55" s="20" t="s">
        <v>10</v>
      </c>
      <c r="I55" s="25">
        <v>-0.01</v>
      </c>
    </row>
    <row r="56" spans="1:9" x14ac:dyDescent="0.2">
      <c r="A56" s="19" t="s">
        <v>30</v>
      </c>
      <c r="B56" s="19"/>
      <c r="G56" s="20" t="s">
        <v>10</v>
      </c>
      <c r="I56" s="25">
        <v>-8.9999999999999993E-3</v>
      </c>
    </row>
    <row r="57" spans="1:9" x14ac:dyDescent="0.2">
      <c r="A57" s="19" t="s">
        <v>31</v>
      </c>
      <c r="B57" s="19"/>
      <c r="G57" s="20" t="s">
        <v>10</v>
      </c>
      <c r="I57" s="27">
        <v>2.7E-2</v>
      </c>
    </row>
    <row r="58" spans="1:9" x14ac:dyDescent="0.2">
      <c r="A58" s="19" t="s">
        <v>13</v>
      </c>
      <c r="B58" s="19"/>
      <c r="G58" s="20" t="s">
        <v>10</v>
      </c>
      <c r="I58" s="29">
        <f>SUM(I54:I57)</f>
        <v>4.0000000000000001E-3</v>
      </c>
    </row>
    <row r="59" spans="1:9" x14ac:dyDescent="0.2">
      <c r="A59" s="17"/>
      <c r="B59" s="17"/>
      <c r="C59" s="17"/>
      <c r="D59" s="17"/>
      <c r="E59" s="17"/>
      <c r="F59" s="17"/>
      <c r="G59" s="17"/>
      <c r="H59" s="17"/>
      <c r="I59" s="17"/>
    </row>
    <row r="61" spans="1:9" x14ac:dyDescent="0.2">
      <c r="A61" s="6" t="s">
        <v>32</v>
      </c>
      <c r="B61" s="6"/>
    </row>
    <row r="62" spans="1:9" x14ac:dyDescent="0.2">
      <c r="A62" s="19" t="s">
        <v>33</v>
      </c>
      <c r="B62" s="19"/>
    </row>
    <row r="64" spans="1:9" x14ac:dyDescent="0.2">
      <c r="A64" s="19" t="s">
        <v>34</v>
      </c>
      <c r="B64" s="30">
        <v>46051</v>
      </c>
      <c r="F64" s="31" t="s">
        <v>35</v>
      </c>
      <c r="G64" s="7" t="s">
        <v>36</v>
      </c>
      <c r="H64"/>
      <c r="I64"/>
    </row>
    <row r="65" spans="1:9" x14ac:dyDescent="0.2">
      <c r="A65"/>
      <c r="B65"/>
      <c r="C65" s="32"/>
    </row>
    <row r="66" spans="1:9" x14ac:dyDescent="0.2">
      <c r="F66" s="31" t="s">
        <v>37</v>
      </c>
      <c r="G66" s="7" t="s">
        <v>38</v>
      </c>
    </row>
    <row r="67" spans="1:9" x14ac:dyDescent="0.2">
      <c r="F67" s="31"/>
      <c r="G67" s="7" t="s">
        <v>39</v>
      </c>
    </row>
    <row r="68" spans="1:9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">
      <c r="A69" s="6"/>
    </row>
  </sheetData>
  <mergeCells count="4">
    <mergeCell ref="A3:I3"/>
    <mergeCell ref="A4:I4"/>
    <mergeCell ref="A6:I6"/>
    <mergeCell ref="F8:G8"/>
  </mergeCells>
  <printOptions horizontalCentered="1"/>
  <pageMargins left="0.25" right="0.25" top="0.5" bottom="0" header="0.25" footer="0.25"/>
  <pageSetup scale="91" pageOrder="overThenDown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A779-6A7E-4E68-8472-82FA2E90554E}">
  <sheetPr syncVertical="1" syncRef="A1" transitionEvaluation="1" transitionEntry="1">
    <pageSetUpPr autoPageBreaks="0"/>
  </sheetPr>
  <dimension ref="A1:AI222"/>
  <sheetViews>
    <sheetView zoomScaleNormal="100" zoomScaleSheetLayoutView="90" workbookViewId="0">
      <selection activeCell="I15" sqref="I15:I17"/>
    </sheetView>
  </sheetViews>
  <sheetFormatPr defaultColWidth="9.28515625" defaultRowHeight="11.4" x14ac:dyDescent="0.2"/>
  <cols>
    <col min="1" max="1" width="16.42578125" style="2" customWidth="1"/>
    <col min="2" max="2" width="19.85546875" style="2" customWidth="1"/>
    <col min="3" max="3" width="16" style="2" customWidth="1"/>
    <col min="4" max="4" width="1.7109375" style="2" customWidth="1"/>
    <col min="5" max="5" width="8.42578125" style="2" customWidth="1"/>
    <col min="6" max="6" width="17" style="2" customWidth="1"/>
    <col min="7" max="7" width="18.7109375" style="2" customWidth="1"/>
    <col min="8" max="8" width="17.28515625" style="2" customWidth="1"/>
    <col min="9" max="9" width="9.28515625" style="2" customWidth="1"/>
    <col min="10" max="10" width="12.7109375" style="2" customWidth="1"/>
    <col min="11" max="11" width="4.140625" style="2" customWidth="1"/>
    <col min="12" max="15" width="9.28515625" style="2"/>
    <col min="16" max="16" width="14.85546875" style="2" customWidth="1"/>
    <col min="17" max="17" width="9.28515625" style="2"/>
    <col min="18" max="21" width="14.85546875" style="2" customWidth="1"/>
    <col min="22" max="16384" width="9.28515625" style="2"/>
  </cols>
  <sheetData>
    <row r="1" spans="1:35" ht="12" x14ac:dyDescent="0.25">
      <c r="A1" s="1" t="str">
        <f>COVER!A2</f>
        <v>1st Quarter</v>
      </c>
    </row>
    <row r="3" spans="1:35" ht="12" x14ac:dyDescent="0.25">
      <c r="J3" s="34" t="s">
        <v>40</v>
      </c>
      <c r="K3" s="34"/>
    </row>
    <row r="4" spans="1:35" ht="12" x14ac:dyDescent="0.25">
      <c r="A4" s="24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35" ht="15" customHeight="1" x14ac:dyDescent="0.25">
      <c r="A5" s="97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28"/>
    </row>
    <row r="6" spans="1:35" ht="12" x14ac:dyDescent="0.25">
      <c r="A6" s="24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35" ht="12" x14ac:dyDescent="0.25">
      <c r="B7" s="1" t="s">
        <v>42</v>
      </c>
      <c r="H7" s="35" t="s">
        <v>152</v>
      </c>
      <c r="I7" s="36"/>
    </row>
    <row r="8" spans="1:35" s="7" customForma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2"/>
      <c r="M8" s="2"/>
      <c r="N8" s="2"/>
      <c r="O8" s="2"/>
      <c r="P8" s="2"/>
      <c r="Q8" s="2"/>
    </row>
    <row r="9" spans="1:35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L9" s="7"/>
      <c r="M9" s="7"/>
      <c r="N9" s="7"/>
      <c r="O9" s="7"/>
      <c r="P9" s="7"/>
      <c r="Q9" s="7"/>
    </row>
    <row r="10" spans="1:35" ht="15" customHeight="1" x14ac:dyDescent="0.25">
      <c r="A10" s="37"/>
      <c r="B10" s="3" t="s">
        <v>43</v>
      </c>
      <c r="H10" s="3" t="s">
        <v>7</v>
      </c>
      <c r="I10"/>
      <c r="J10" s="15" t="s">
        <v>8</v>
      </c>
      <c r="K10" s="3"/>
    </row>
    <row r="11" spans="1:35" ht="15" customHeight="1" x14ac:dyDescent="0.2">
      <c r="A11" s="38"/>
      <c r="B11" s="17"/>
      <c r="C11" s="17"/>
      <c r="D11" s="17"/>
      <c r="E11" s="17"/>
      <c r="F11" s="17"/>
      <c r="G11" s="17"/>
      <c r="H11" s="17"/>
      <c r="I11" s="17"/>
      <c r="J11" s="18"/>
      <c r="K11" s="9"/>
    </row>
    <row r="12" spans="1:35" x14ac:dyDescent="0.2">
      <c r="A12" s="9"/>
      <c r="AE12" s="29"/>
      <c r="AG12" s="29"/>
      <c r="AI12" s="29"/>
    </row>
    <row r="13" spans="1:35" ht="15" customHeight="1" x14ac:dyDescent="0.2">
      <c r="A13" s="19" t="s">
        <v>44</v>
      </c>
      <c r="AE13" s="29"/>
      <c r="AG13" s="29"/>
      <c r="AI13" s="29"/>
    </row>
    <row r="14" spans="1:35" x14ac:dyDescent="0.2">
      <c r="A14" s="39"/>
      <c r="B14" s="20"/>
      <c r="C14" s="19" t="s">
        <v>45</v>
      </c>
      <c r="F14" s="19" t="str">
        <f>H7</f>
        <v>November 30, 2025</v>
      </c>
      <c r="G14" s="19"/>
      <c r="H14" s="20" t="s">
        <v>46</v>
      </c>
      <c r="I14"/>
      <c r="J14" s="40">
        <f>J51</f>
        <v>0</v>
      </c>
      <c r="K14"/>
      <c r="AE14" s="29"/>
      <c r="AG14" s="29"/>
      <c r="AI14" s="29"/>
    </row>
    <row r="15" spans="1:35" x14ac:dyDescent="0.2">
      <c r="I15"/>
      <c r="J15" s="41"/>
      <c r="K15" s="41"/>
      <c r="AE15" s="29"/>
      <c r="AG15" s="29"/>
      <c r="AI15" s="29"/>
    </row>
    <row r="16" spans="1:35" x14ac:dyDescent="0.2">
      <c r="A16" s="19" t="s">
        <v>47</v>
      </c>
      <c r="I16"/>
      <c r="J16" s="42">
        <f>'INTEREST FACTOR'!C15</f>
        <v>1.0198</v>
      </c>
      <c r="K16" s="42" t="s">
        <v>48</v>
      </c>
      <c r="AE16" s="29"/>
      <c r="AG16" s="29"/>
      <c r="AI16" s="29"/>
    </row>
    <row r="17" spans="1:35" x14ac:dyDescent="0.2">
      <c r="I17"/>
      <c r="J17" s="29"/>
      <c r="K17" s="29"/>
      <c r="AE17" s="29"/>
      <c r="AG17" s="29"/>
      <c r="AI17" s="29"/>
    </row>
    <row r="18" spans="1:35" x14ac:dyDescent="0.2">
      <c r="A18" s="19" t="s">
        <v>49</v>
      </c>
      <c r="C18" s="43">
        <f>J51</f>
        <v>0</v>
      </c>
      <c r="D18" s="19" t="s">
        <v>50</v>
      </c>
      <c r="E18" s="44">
        <f>J16</f>
        <v>1.0198</v>
      </c>
      <c r="F18" s="19" t="s">
        <v>51</v>
      </c>
      <c r="H18" s="20" t="s">
        <v>46</v>
      </c>
      <c r="I18"/>
      <c r="J18" s="40">
        <f>ROUND(J14*J16,2)</f>
        <v>0</v>
      </c>
      <c r="K18" s="40"/>
      <c r="M18" s="40"/>
      <c r="AE18" s="29"/>
      <c r="AG18" s="29"/>
      <c r="AI18" s="29"/>
    </row>
    <row r="19" spans="1:35" x14ac:dyDescent="0.2">
      <c r="I19"/>
      <c r="AE19" s="29"/>
      <c r="AG19" s="29"/>
      <c r="AI19" s="29"/>
    </row>
    <row r="20" spans="1:35" x14ac:dyDescent="0.2">
      <c r="A20" s="19" t="s">
        <v>52</v>
      </c>
      <c r="F20" s="45" t="s">
        <v>53</v>
      </c>
      <c r="G20" s="19"/>
      <c r="H20" s="20" t="s">
        <v>54</v>
      </c>
      <c r="I20"/>
      <c r="J20" s="46">
        <v>9629205.9048999995</v>
      </c>
      <c r="K20" s="41"/>
      <c r="AE20" s="29"/>
      <c r="AG20" s="29"/>
      <c r="AI20" s="29"/>
    </row>
    <row r="21" spans="1:35" x14ac:dyDescent="0.2">
      <c r="I21"/>
      <c r="J21" s="40"/>
      <c r="K21" s="40"/>
      <c r="AE21" s="29"/>
      <c r="AG21" s="29"/>
      <c r="AI21" s="29"/>
    </row>
    <row r="22" spans="1:35" ht="12" thickBot="1" x14ac:dyDescent="0.25">
      <c r="A22" s="19" t="s">
        <v>55</v>
      </c>
      <c r="H22" s="20" t="s">
        <v>10</v>
      </c>
      <c r="I22"/>
      <c r="J22" s="47">
        <f>ROUND(J18/J20*-1,3)</f>
        <v>0</v>
      </c>
      <c r="K22" s="29"/>
      <c r="AE22" s="29"/>
      <c r="AG22" s="29"/>
      <c r="AI22" s="29"/>
    </row>
    <row r="23" spans="1:35" ht="12" thickTop="1" x14ac:dyDescent="0.2">
      <c r="J23" s="31"/>
      <c r="K23" s="31"/>
      <c r="AE23" s="29"/>
      <c r="AG23" s="29"/>
      <c r="AI23" s="29"/>
    </row>
    <row r="24" spans="1:35" x14ac:dyDescent="0.2">
      <c r="W24" s="48"/>
      <c r="AE24" s="29"/>
      <c r="AG24" s="29"/>
      <c r="AI24" s="29"/>
    </row>
    <row r="25" spans="1:35" x14ac:dyDescent="0.2">
      <c r="U25" s="48"/>
      <c r="W25" s="48"/>
      <c r="Y25" s="40"/>
      <c r="AA25" s="40"/>
      <c r="AC25" s="40"/>
      <c r="AE25" s="29"/>
      <c r="AG25" s="29"/>
      <c r="AI25" s="29"/>
    </row>
    <row r="26" spans="1:35" x14ac:dyDescent="0.2">
      <c r="AE26" s="29"/>
      <c r="AF26" s="29"/>
      <c r="AG26" s="29"/>
      <c r="AI26" s="29"/>
    </row>
    <row r="27" spans="1:35" x14ac:dyDescent="0.2">
      <c r="AE27" s="29"/>
      <c r="AF27" s="29"/>
      <c r="AG27" s="29"/>
      <c r="AI27" s="29"/>
    </row>
    <row r="28" spans="1:35" x14ac:dyDescent="0.2">
      <c r="AE28" s="29"/>
      <c r="AF28" s="29"/>
      <c r="AG28" s="29"/>
      <c r="AI28" s="29"/>
    </row>
    <row r="29" spans="1:35" x14ac:dyDescent="0.2">
      <c r="AE29" s="29"/>
      <c r="AF29" s="29"/>
      <c r="AG29" s="29"/>
      <c r="AI29" s="29"/>
    </row>
    <row r="30" spans="1:35" x14ac:dyDescent="0.2">
      <c r="AE30" s="29"/>
      <c r="AF30" s="29"/>
      <c r="AG30" s="29"/>
      <c r="AH30" s="29"/>
      <c r="AI30" s="29"/>
    </row>
    <row r="31" spans="1:35" x14ac:dyDescent="0.2">
      <c r="AE31" s="29"/>
      <c r="AF31" s="29"/>
      <c r="AG31" s="29"/>
      <c r="AH31" s="29"/>
      <c r="AI31" s="29"/>
    </row>
    <row r="32" spans="1:35" x14ac:dyDescent="0.2">
      <c r="AE32" s="29"/>
      <c r="AF32" s="29"/>
      <c r="AG32" s="29"/>
      <c r="AH32" s="29"/>
      <c r="AI32" s="29"/>
    </row>
    <row r="33" spans="1:35" x14ac:dyDescent="0.2">
      <c r="Y33" s="41"/>
      <c r="AE33" s="29"/>
      <c r="AF33" s="29"/>
      <c r="AG33" s="29"/>
      <c r="AH33" s="29"/>
      <c r="AI33" s="29"/>
    </row>
    <row r="35" spans="1:35" x14ac:dyDescent="0.2">
      <c r="W35" s="19"/>
      <c r="AC35" s="41"/>
      <c r="AE35" s="29"/>
      <c r="AF35" s="29"/>
      <c r="AG35" s="29"/>
      <c r="AH35" s="29"/>
      <c r="AI35" s="29"/>
    </row>
    <row r="36" spans="1:35" x14ac:dyDescent="0.2">
      <c r="W36" s="19"/>
      <c r="AC36" s="41"/>
      <c r="AE36" s="29"/>
      <c r="AF36" s="29"/>
      <c r="AG36" s="29"/>
      <c r="AH36" s="29"/>
      <c r="AI36" s="29"/>
    </row>
    <row r="37" spans="1:35" x14ac:dyDescent="0.2">
      <c r="AC37" s="49"/>
      <c r="AE37" s="29"/>
      <c r="AF37" s="29"/>
      <c r="AG37" s="29"/>
      <c r="AH37" s="29"/>
      <c r="AI37" s="29"/>
    </row>
    <row r="38" spans="1:35" x14ac:dyDescent="0.2">
      <c r="W38" s="19"/>
      <c r="AC38" s="41"/>
      <c r="AE38" s="29"/>
      <c r="AF38" s="29"/>
      <c r="AG38" s="29"/>
      <c r="AH38" s="29"/>
      <c r="AI38" s="29"/>
    </row>
    <row r="39" spans="1:35" ht="12" x14ac:dyDescent="0.25">
      <c r="A39" s="1" t="s">
        <v>56</v>
      </c>
      <c r="H39" s="14" t="str">
        <f>H7</f>
        <v>November 30, 2025</v>
      </c>
      <c r="I39" s="36"/>
      <c r="R39" s="40"/>
      <c r="S39" s="40"/>
      <c r="W39" s="19"/>
      <c r="AC39" s="41"/>
      <c r="AE39" s="29"/>
      <c r="AF39" s="29"/>
      <c r="AG39" s="29"/>
      <c r="AH39" s="29"/>
      <c r="AI39" s="29"/>
    </row>
    <row r="40" spans="1:3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O40" s="29"/>
      <c r="P40" s="48"/>
      <c r="Q40" s="40"/>
      <c r="R40" s="40"/>
      <c r="S40" s="40"/>
      <c r="AC40" s="9"/>
      <c r="AE40" s="29"/>
      <c r="AF40" s="29"/>
      <c r="AG40" s="29"/>
      <c r="AH40" s="29"/>
      <c r="AI40" s="29"/>
    </row>
    <row r="41" spans="1:35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2"/>
      <c r="O41" s="29"/>
      <c r="P41" s="48"/>
      <c r="Q41" s="40"/>
      <c r="R41" s="40"/>
      <c r="S41" s="40"/>
      <c r="W41" s="19"/>
      <c r="AC41" s="41"/>
      <c r="AE41" s="29"/>
      <c r="AF41" s="29"/>
      <c r="AG41" s="29"/>
      <c r="AH41" s="29"/>
      <c r="AI41" s="29"/>
    </row>
    <row r="42" spans="1:35" ht="12" x14ac:dyDescent="0.25">
      <c r="A42" s="37"/>
      <c r="B42" s="3"/>
      <c r="H42" s="3" t="s">
        <v>7</v>
      </c>
      <c r="I42"/>
      <c r="J42" s="15" t="s">
        <v>8</v>
      </c>
      <c r="K42" s="3"/>
      <c r="O42" s="29"/>
      <c r="P42" s="48"/>
      <c r="Q42" s="40"/>
      <c r="R42" s="40"/>
      <c r="S42" s="40"/>
      <c r="AC42" s="9"/>
      <c r="AE42" s="29"/>
      <c r="AF42" s="29"/>
      <c r="AG42" s="29"/>
      <c r="AH42" s="29"/>
      <c r="AI42" s="29"/>
    </row>
    <row r="43" spans="1:35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9"/>
      <c r="O43" s="29"/>
      <c r="P43" s="48"/>
      <c r="Q43" s="40"/>
      <c r="R43" s="40"/>
      <c r="S43" s="40"/>
    </row>
    <row r="44" spans="1:35" x14ac:dyDescent="0.2">
      <c r="O44" s="29"/>
      <c r="P44" s="48"/>
      <c r="Q44" s="40"/>
      <c r="R44" s="40"/>
      <c r="S44" s="40"/>
    </row>
    <row r="45" spans="1:35" x14ac:dyDescent="0.2">
      <c r="A45" s="50" t="s">
        <v>57</v>
      </c>
      <c r="O45" s="29"/>
      <c r="P45" s="48"/>
      <c r="Q45" s="40"/>
      <c r="R45" s="40"/>
      <c r="S45" s="40"/>
    </row>
    <row r="46" spans="1:35" x14ac:dyDescent="0.2">
      <c r="O46" s="29"/>
      <c r="P46" s="48"/>
      <c r="Q46" s="40"/>
      <c r="R46" s="40"/>
      <c r="S46" s="40"/>
    </row>
    <row r="47" spans="1:35" x14ac:dyDescent="0.2">
      <c r="A47" s="51"/>
      <c r="H47" s="20"/>
      <c r="J47" s="52"/>
      <c r="K47" s="40"/>
      <c r="O47" s="29"/>
      <c r="P47" s="48"/>
      <c r="Q47" s="40"/>
      <c r="R47" s="40"/>
      <c r="S47" s="40"/>
    </row>
    <row r="48" spans="1:35" x14ac:dyDescent="0.2">
      <c r="A48" s="53"/>
      <c r="H48"/>
      <c r="I48"/>
      <c r="J48" s="40"/>
      <c r="K48" s="40"/>
      <c r="O48" s="29"/>
      <c r="Q48" s="40"/>
      <c r="R48" s="40"/>
      <c r="S48" s="40"/>
    </row>
    <row r="49" spans="1:19" x14ac:dyDescent="0.2">
      <c r="A49" s="54"/>
      <c r="B49"/>
      <c r="C49"/>
      <c r="D49"/>
      <c r="E49"/>
      <c r="F49"/>
      <c r="G49"/>
      <c r="H49"/>
      <c r="I49"/>
      <c r="J49" s="52"/>
      <c r="K49" s="40"/>
      <c r="O49" s="29"/>
      <c r="Q49" s="40"/>
      <c r="R49" s="40"/>
      <c r="S49" s="40"/>
    </row>
    <row r="50" spans="1:19" x14ac:dyDescent="0.2">
      <c r="A50" s="55"/>
      <c r="B50"/>
      <c r="C50"/>
      <c r="D50"/>
      <c r="E50"/>
      <c r="F50"/>
      <c r="G50"/>
      <c r="H50"/>
      <c r="I50"/>
      <c r="J50" s="40"/>
      <c r="K50" s="40"/>
      <c r="O50" s="29"/>
      <c r="Q50" s="40"/>
      <c r="R50" s="40"/>
      <c r="S50" s="40"/>
    </row>
    <row r="51" spans="1:19" ht="12" thickBot="1" x14ac:dyDescent="0.25">
      <c r="A51" s="6" t="s">
        <v>58</v>
      </c>
      <c r="H51" s="20" t="s">
        <v>46</v>
      </c>
      <c r="I51"/>
      <c r="J51" s="56">
        <f>SUM(J47:J49)</f>
        <v>0</v>
      </c>
      <c r="K51" s="40"/>
      <c r="O51" s="29"/>
      <c r="Q51" s="40"/>
      <c r="R51" s="40"/>
      <c r="S51" s="40"/>
    </row>
    <row r="52" spans="1:19" ht="12" thickTop="1" x14ac:dyDescent="0.2">
      <c r="B52" s="57"/>
      <c r="C52" s="2" t="s">
        <v>48</v>
      </c>
      <c r="D52"/>
      <c r="E52"/>
      <c r="F52"/>
      <c r="G52"/>
      <c r="H52"/>
      <c r="I52"/>
      <c r="J52"/>
      <c r="K52" s="40"/>
      <c r="O52" s="29"/>
      <c r="Q52" s="40"/>
      <c r="R52" s="40"/>
      <c r="S52" s="40"/>
    </row>
    <row r="53" spans="1:19" x14ac:dyDescent="0.2">
      <c r="A53" s="58" t="s">
        <v>59</v>
      </c>
      <c r="B53"/>
      <c r="C53"/>
      <c r="D53"/>
      <c r="E53"/>
      <c r="F53"/>
      <c r="G53"/>
      <c r="H53"/>
      <c r="I53"/>
      <c r="J53"/>
      <c r="Q53" s="40"/>
      <c r="R53" s="40"/>
      <c r="S53" s="40"/>
    </row>
    <row r="54" spans="1:19" x14ac:dyDescent="0.2">
      <c r="A54" s="59" t="s">
        <v>48</v>
      </c>
      <c r="B54" s="23"/>
      <c r="C54" s="23"/>
      <c r="D54" s="23"/>
      <c r="E54" s="23"/>
      <c r="F54" s="23"/>
      <c r="G54" s="23"/>
      <c r="H54" s="33"/>
      <c r="I54" s="33"/>
      <c r="J54" s="33"/>
      <c r="K54" s="40"/>
      <c r="Q54" s="40"/>
      <c r="R54" s="40"/>
      <c r="S54" s="40"/>
    </row>
    <row r="55" spans="1:19" x14ac:dyDescent="0.2">
      <c r="A55"/>
      <c r="H55"/>
      <c r="I55"/>
      <c r="J55"/>
      <c r="K55" s="40"/>
      <c r="Q55" s="40"/>
      <c r="R55" s="40"/>
      <c r="S55" s="40"/>
    </row>
    <row r="56" spans="1:19" x14ac:dyDescent="0.2">
      <c r="A56"/>
      <c r="H56"/>
      <c r="I56"/>
      <c r="J56"/>
      <c r="K56" s="40"/>
      <c r="Q56" s="40"/>
      <c r="R56" s="40"/>
      <c r="S56" s="40"/>
    </row>
    <row r="57" spans="1:19" x14ac:dyDescent="0.2">
      <c r="A57" s="6"/>
      <c r="Q57" s="40"/>
      <c r="R57" s="40"/>
      <c r="S57" s="40"/>
    </row>
    <row r="58" spans="1:19" x14ac:dyDescent="0.2">
      <c r="R58" s="40"/>
      <c r="S58" s="40"/>
    </row>
    <row r="59" spans="1:19" ht="12" x14ac:dyDescent="0.25">
      <c r="J59" s="34"/>
      <c r="K59" s="34"/>
      <c r="R59" s="40"/>
      <c r="S59" s="40"/>
    </row>
    <row r="60" spans="1:19" ht="12" x14ac:dyDescent="0.25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8"/>
      <c r="R60" s="40"/>
      <c r="S60" s="40"/>
    </row>
    <row r="61" spans="1:19" ht="12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R61" s="40"/>
      <c r="S61" s="40"/>
    </row>
    <row r="62" spans="1:19" ht="12" x14ac:dyDescent="0.25">
      <c r="A62" s="24"/>
      <c r="B62" s="28"/>
      <c r="C62" s="28"/>
      <c r="D62" s="28"/>
      <c r="E62" s="28"/>
      <c r="F62" s="28"/>
      <c r="G62" s="28"/>
      <c r="H62" s="28"/>
      <c r="I62" s="28"/>
      <c r="J62" s="28"/>
      <c r="K62" s="28"/>
      <c r="R62" s="40"/>
      <c r="S62" s="40"/>
    </row>
    <row r="63" spans="1:19" ht="12" x14ac:dyDescent="0.25">
      <c r="B63" s="1"/>
      <c r="H63" s="14"/>
      <c r="I63" s="36"/>
      <c r="R63" s="40"/>
      <c r="S63" s="40"/>
    </row>
    <row r="64" spans="1:19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R64" s="40"/>
      <c r="S64" s="40"/>
    </row>
    <row r="65" spans="1:19" x14ac:dyDescent="0.2">
      <c r="R65" s="40"/>
      <c r="S65" s="40"/>
    </row>
    <row r="66" spans="1:19" ht="12" x14ac:dyDescent="0.25">
      <c r="B66" s="3"/>
      <c r="H66" s="3"/>
      <c r="I66"/>
      <c r="J66" s="3"/>
      <c r="K66" s="3"/>
      <c r="L66" s="7"/>
      <c r="M66" s="7"/>
      <c r="N66" s="7"/>
      <c r="O66" s="7"/>
      <c r="P66" s="7"/>
      <c r="Q66" s="7"/>
      <c r="R66" s="40"/>
      <c r="S66" s="40"/>
    </row>
    <row r="67" spans="1:19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R67" s="40"/>
      <c r="S67" s="40"/>
    </row>
    <row r="68" spans="1:19" x14ac:dyDescent="0.2">
      <c r="A68" s="9"/>
      <c r="R68" s="40"/>
      <c r="S68" s="40"/>
    </row>
    <row r="69" spans="1:19" x14ac:dyDescent="0.2">
      <c r="A69" s="19"/>
      <c r="R69" s="40"/>
      <c r="S69" s="40"/>
    </row>
    <row r="70" spans="1:19" x14ac:dyDescent="0.2">
      <c r="B70" s="20"/>
      <c r="C70" s="19"/>
      <c r="F70"/>
      <c r="G70" s="19"/>
      <c r="H70" s="20"/>
      <c r="I70"/>
      <c r="J70" s="40"/>
      <c r="K70"/>
      <c r="R70" s="40"/>
      <c r="S70" s="40"/>
    </row>
    <row r="71" spans="1:19" x14ac:dyDescent="0.2">
      <c r="I71"/>
      <c r="J71" s="41"/>
      <c r="K71" s="41"/>
      <c r="R71" s="40"/>
      <c r="S71" s="40"/>
    </row>
    <row r="72" spans="1:19" x14ac:dyDescent="0.2">
      <c r="A72" s="19"/>
      <c r="I72"/>
      <c r="J72" s="42"/>
      <c r="K72" s="42"/>
      <c r="R72" s="40"/>
      <c r="S72" s="40"/>
    </row>
    <row r="73" spans="1:19" x14ac:dyDescent="0.2">
      <c r="I73"/>
      <c r="J73" s="29"/>
      <c r="K73" s="29"/>
      <c r="R73" s="40"/>
      <c r="S73" s="40"/>
    </row>
    <row r="74" spans="1:19" x14ac:dyDescent="0.2">
      <c r="A74" s="19"/>
      <c r="C74" s="43"/>
      <c r="D74" s="19"/>
      <c r="E74" s="44"/>
      <c r="F74" s="19"/>
      <c r="H74" s="20"/>
      <c r="I74"/>
      <c r="J74" s="40"/>
      <c r="K74" s="40"/>
      <c r="R74" s="40"/>
      <c r="S74" s="40"/>
    </row>
    <row r="75" spans="1:19" x14ac:dyDescent="0.2">
      <c r="I75"/>
      <c r="R75" s="40"/>
      <c r="S75" s="40"/>
    </row>
    <row r="76" spans="1:19" x14ac:dyDescent="0.2">
      <c r="A76" s="19"/>
      <c r="F76"/>
      <c r="G76" s="19"/>
      <c r="H76" s="20"/>
      <c r="I76"/>
      <c r="J76" s="41"/>
      <c r="K76" s="41"/>
    </row>
    <row r="77" spans="1:19" x14ac:dyDescent="0.2">
      <c r="I77"/>
      <c r="J77" s="40"/>
      <c r="K77" s="40"/>
    </row>
    <row r="78" spans="1:19" x14ac:dyDescent="0.2">
      <c r="A78" s="19"/>
      <c r="H78" s="20"/>
      <c r="I78"/>
      <c r="J78" s="29"/>
      <c r="K78" s="29"/>
    </row>
    <row r="79" spans="1:19" x14ac:dyDescent="0.2">
      <c r="J79" s="31"/>
      <c r="K79" s="31"/>
    </row>
    <row r="95" spans="1:11" ht="12" x14ac:dyDescent="0.25">
      <c r="A95" s="1"/>
      <c r="H95" s="14"/>
      <c r="I95" s="36"/>
    </row>
    <row r="96" spans="1:1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7" x14ac:dyDescent="0.2">
      <c r="O97" s="29"/>
      <c r="P97" s="48"/>
      <c r="Q97" s="40"/>
    </row>
    <row r="98" spans="1:17" ht="12" x14ac:dyDescent="0.25">
      <c r="B98" s="3"/>
      <c r="H98" s="3"/>
      <c r="I98"/>
      <c r="J98" s="3"/>
      <c r="K98" s="3"/>
      <c r="O98" s="29"/>
      <c r="P98" s="48"/>
      <c r="Q98" s="40"/>
    </row>
    <row r="99" spans="1:17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O99" s="29"/>
      <c r="P99" s="48"/>
      <c r="Q99" s="40"/>
    </row>
    <row r="100" spans="1:17" x14ac:dyDescent="0.2">
      <c r="O100" s="29"/>
      <c r="P100" s="48"/>
      <c r="Q100" s="40"/>
    </row>
    <row r="101" spans="1:17" x14ac:dyDescent="0.2">
      <c r="A101" s="19"/>
      <c r="O101" s="29"/>
      <c r="P101" s="48"/>
      <c r="Q101" s="40"/>
    </row>
    <row r="102" spans="1:17" x14ac:dyDescent="0.2">
      <c r="A102" s="55"/>
      <c r="H102" s="20"/>
      <c r="J102" s="60"/>
      <c r="O102" s="29"/>
      <c r="P102" s="48"/>
      <c r="Q102" s="40"/>
    </row>
    <row r="103" spans="1:17" x14ac:dyDescent="0.2">
      <c r="A103" s="55"/>
      <c r="H103" s="20"/>
      <c r="J103" s="60"/>
    </row>
    <row r="104" spans="1:17" x14ac:dyDescent="0.2">
      <c r="A104" s="55"/>
      <c r="H104" s="20"/>
      <c r="J104" s="60"/>
      <c r="K104" s="40"/>
    </row>
    <row r="105" spans="1:17" x14ac:dyDescent="0.2">
      <c r="A105" s="55"/>
      <c r="H105" s="20"/>
      <c r="I105"/>
      <c r="J105" s="60"/>
      <c r="K105" s="40"/>
    </row>
    <row r="106" spans="1:17" x14ac:dyDescent="0.2">
      <c r="A106" s="55"/>
      <c r="B106"/>
      <c r="C106"/>
      <c r="D106"/>
      <c r="E106"/>
      <c r="F106"/>
      <c r="G106"/>
      <c r="H106" s="20"/>
      <c r="I106"/>
      <c r="J106" s="60"/>
      <c r="K106" s="40"/>
    </row>
    <row r="107" spans="1:17" x14ac:dyDescent="0.2">
      <c r="A107" s="55"/>
      <c r="B107"/>
      <c r="C107"/>
      <c r="D107"/>
      <c r="E107"/>
      <c r="F107"/>
      <c r="G107"/>
      <c r="H107" s="20"/>
      <c r="I107"/>
      <c r="J107" s="60"/>
      <c r="K107" s="40"/>
    </row>
    <row r="108" spans="1:17" x14ac:dyDescent="0.2">
      <c r="A108" s="6"/>
      <c r="H108" s="20"/>
      <c r="I108"/>
      <c r="J108" s="40"/>
      <c r="K108" s="40"/>
    </row>
    <row r="109" spans="1:17" x14ac:dyDescent="0.2">
      <c r="A109" s="58"/>
      <c r="B109"/>
      <c r="D109"/>
      <c r="E109"/>
      <c r="F109"/>
      <c r="G109"/>
      <c r="H109"/>
      <c r="I109"/>
      <c r="J109"/>
      <c r="K109" s="40"/>
    </row>
    <row r="110" spans="1:17" x14ac:dyDescent="0.2">
      <c r="A110" s="57"/>
      <c r="B110"/>
      <c r="C110"/>
      <c r="D110"/>
      <c r="E110"/>
      <c r="F110"/>
      <c r="G110"/>
      <c r="H110"/>
      <c r="I110"/>
      <c r="J110"/>
    </row>
    <row r="111" spans="1:17" x14ac:dyDescent="0.2">
      <c r="A111" s="58"/>
      <c r="H111"/>
      <c r="I111"/>
      <c r="J111"/>
      <c r="K111" s="40"/>
    </row>
    <row r="113" spans="1:17" x14ac:dyDescent="0.2">
      <c r="A113" s="6"/>
    </row>
    <row r="115" spans="1:17" ht="12" x14ac:dyDescent="0.25">
      <c r="J115" s="34"/>
      <c r="K115" s="34"/>
    </row>
    <row r="116" spans="1:17" ht="12" x14ac:dyDescent="0.25">
      <c r="A116" s="24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7" ht="12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7" ht="12" x14ac:dyDescent="0.25">
      <c r="A118" s="24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7" ht="12" x14ac:dyDescent="0.25">
      <c r="B119" s="1"/>
      <c r="H119" s="14"/>
      <c r="I119" s="36"/>
    </row>
    <row r="120" spans="1:17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</row>
    <row r="122" spans="1:17" ht="12" x14ac:dyDescent="0.25">
      <c r="B122" s="3"/>
      <c r="H122" s="3"/>
      <c r="I122"/>
      <c r="J122" s="3"/>
      <c r="K122" s="3"/>
      <c r="L122" s="7"/>
      <c r="M122" s="7"/>
      <c r="N122" s="7"/>
      <c r="O122" s="7"/>
      <c r="P122" s="7"/>
      <c r="Q122" s="7"/>
    </row>
    <row r="123" spans="1:17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7" x14ac:dyDescent="0.2">
      <c r="A124" s="9"/>
    </row>
    <row r="125" spans="1:17" x14ac:dyDescent="0.2">
      <c r="A125" s="19"/>
    </row>
    <row r="126" spans="1:17" x14ac:dyDescent="0.2">
      <c r="B126" s="19"/>
      <c r="C126" s="19"/>
      <c r="F126"/>
      <c r="G126" s="19"/>
      <c r="H126" s="20"/>
      <c r="I126"/>
      <c r="J126" s="40"/>
      <c r="K126"/>
    </row>
    <row r="127" spans="1:17" x14ac:dyDescent="0.2">
      <c r="I127"/>
      <c r="J127" s="41"/>
      <c r="K127" s="41"/>
    </row>
    <row r="128" spans="1:17" x14ac:dyDescent="0.2">
      <c r="A128" s="19"/>
      <c r="I128"/>
      <c r="J128" s="42"/>
      <c r="K128" s="42"/>
    </row>
    <row r="129" spans="1:11" x14ac:dyDescent="0.2">
      <c r="I129"/>
      <c r="J129" s="29"/>
      <c r="K129" s="29"/>
    </row>
    <row r="130" spans="1:11" x14ac:dyDescent="0.2">
      <c r="A130" s="19"/>
      <c r="C130" s="43"/>
      <c r="D130" s="19"/>
      <c r="E130" s="44"/>
      <c r="F130" s="19"/>
      <c r="H130" s="20"/>
      <c r="I130"/>
      <c r="J130" s="40"/>
      <c r="K130" s="40"/>
    </row>
    <row r="131" spans="1:11" x14ac:dyDescent="0.2">
      <c r="I131"/>
    </row>
    <row r="132" spans="1:11" x14ac:dyDescent="0.2">
      <c r="A132" s="19"/>
      <c r="F132"/>
      <c r="G132" s="19"/>
      <c r="H132" s="20"/>
      <c r="I132"/>
      <c r="J132" s="41"/>
      <c r="K132" s="41"/>
    </row>
    <row r="133" spans="1:11" x14ac:dyDescent="0.2">
      <c r="I133"/>
      <c r="J133" s="40"/>
      <c r="K133" s="40"/>
    </row>
    <row r="134" spans="1:11" x14ac:dyDescent="0.2">
      <c r="A134" s="19"/>
      <c r="H134" s="20"/>
      <c r="I134"/>
      <c r="J134" s="29"/>
      <c r="K134" s="29"/>
    </row>
    <row r="135" spans="1:11" x14ac:dyDescent="0.2">
      <c r="J135" s="31"/>
      <c r="K135" s="31"/>
    </row>
    <row r="151" spans="1:17" ht="12" x14ac:dyDescent="0.25">
      <c r="A151" s="1"/>
      <c r="H151" s="14"/>
      <c r="I151" s="36"/>
    </row>
    <row r="152" spans="1:17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7" x14ac:dyDescent="0.2">
      <c r="O153" s="29"/>
      <c r="P153" s="48"/>
      <c r="Q153" s="40"/>
    </row>
    <row r="154" spans="1:17" ht="12" x14ac:dyDescent="0.25">
      <c r="B154" s="3"/>
      <c r="H154" s="3"/>
      <c r="I154"/>
      <c r="J154" s="3"/>
      <c r="K154" s="3"/>
      <c r="O154" s="29"/>
      <c r="P154" s="48"/>
      <c r="Q154" s="40"/>
    </row>
    <row r="155" spans="1:17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O155" s="29"/>
      <c r="P155" s="48"/>
      <c r="Q155" s="40"/>
    </row>
    <row r="156" spans="1:17" x14ac:dyDescent="0.2">
      <c r="O156" s="29"/>
      <c r="P156" s="48"/>
      <c r="Q156" s="40"/>
    </row>
    <row r="157" spans="1:17" x14ac:dyDescent="0.2">
      <c r="A157" s="19"/>
      <c r="O157" s="29"/>
      <c r="P157" s="48"/>
      <c r="Q157" s="40"/>
    </row>
    <row r="158" spans="1:17" x14ac:dyDescent="0.2">
      <c r="A158" s="19"/>
      <c r="O158" s="29"/>
      <c r="P158" s="48"/>
      <c r="Q158" s="40"/>
    </row>
    <row r="159" spans="1:17" x14ac:dyDescent="0.2">
      <c r="A159" s="61"/>
      <c r="H159" s="20"/>
      <c r="J159" s="60"/>
    </row>
    <row r="160" spans="1:17" x14ac:dyDescent="0.2">
      <c r="A160" s="61"/>
      <c r="H160" s="20"/>
      <c r="J160" s="60"/>
      <c r="K160" s="40"/>
    </row>
    <row r="161" spans="1:11" x14ac:dyDescent="0.2">
      <c r="A161" s="61"/>
      <c r="H161"/>
      <c r="I161"/>
      <c r="J161" s="60"/>
      <c r="K161" s="40"/>
    </row>
    <row r="162" spans="1:11" x14ac:dyDescent="0.2">
      <c r="A162" s="61"/>
      <c r="B162"/>
      <c r="C162"/>
      <c r="D162"/>
      <c r="E162"/>
      <c r="F162"/>
      <c r="G162"/>
      <c r="H162"/>
      <c r="I162"/>
      <c r="J162" s="60"/>
      <c r="K162" s="40"/>
    </row>
    <row r="163" spans="1:11" x14ac:dyDescent="0.2">
      <c r="A163" s="55"/>
      <c r="B163"/>
      <c r="C163"/>
      <c r="D163"/>
      <c r="E163"/>
      <c r="F163"/>
      <c r="G163"/>
      <c r="H163"/>
      <c r="I163"/>
      <c r="J163" s="40"/>
      <c r="K163" s="40"/>
    </row>
    <row r="164" spans="1:11" x14ac:dyDescent="0.2">
      <c r="A164" s="6"/>
      <c r="H164" s="20"/>
      <c r="I164"/>
      <c r="J164" s="40"/>
      <c r="K164" s="40"/>
    </row>
    <row r="165" spans="1:11" x14ac:dyDescent="0.2">
      <c r="A165" s="58"/>
      <c r="B165"/>
      <c r="D165"/>
      <c r="E165"/>
      <c r="F165"/>
      <c r="G165"/>
      <c r="H165"/>
      <c r="I165"/>
      <c r="J165"/>
      <c r="K165" s="40"/>
    </row>
    <row r="166" spans="1:11" x14ac:dyDescent="0.2">
      <c r="A166" s="57"/>
      <c r="B166"/>
      <c r="C166"/>
      <c r="D166"/>
      <c r="E166"/>
      <c r="F166"/>
      <c r="G166"/>
      <c r="H166"/>
      <c r="I166"/>
      <c r="J166"/>
    </row>
    <row r="169" spans="1:11" x14ac:dyDescent="0.2">
      <c r="A169" s="6"/>
    </row>
    <row r="171" spans="1:11" ht="12" x14ac:dyDescent="0.25">
      <c r="J171" s="34"/>
      <c r="K171" s="34"/>
    </row>
    <row r="172" spans="1:11" ht="12" x14ac:dyDescent="0.25">
      <c r="A172" s="24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1:11" ht="12" x14ac:dyDescent="0.25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</row>
    <row r="174" spans="1:11" ht="12" x14ac:dyDescent="0.25">
      <c r="A174" s="24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ht="12" x14ac:dyDescent="0.25">
      <c r="B175" s="1"/>
      <c r="H175" s="14"/>
      <c r="I175" s="36"/>
    </row>
    <row r="176" spans="1:1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</row>
    <row r="178" spans="1:17" ht="12" x14ac:dyDescent="0.25">
      <c r="B178" s="3"/>
      <c r="H178" s="3"/>
      <c r="I178"/>
      <c r="J178" s="3"/>
      <c r="K178" s="3"/>
      <c r="L178" s="7"/>
      <c r="M178" s="7"/>
      <c r="N178" s="7"/>
      <c r="O178" s="7"/>
      <c r="P178" s="7"/>
      <c r="Q178" s="7"/>
    </row>
    <row r="179" spans="1:17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7" x14ac:dyDescent="0.2">
      <c r="A180" s="9"/>
    </row>
    <row r="181" spans="1:17" x14ac:dyDescent="0.2">
      <c r="A181" s="19"/>
    </row>
    <row r="182" spans="1:17" x14ac:dyDescent="0.2">
      <c r="B182" s="19"/>
      <c r="C182" s="19"/>
      <c r="F182"/>
      <c r="G182" s="19"/>
      <c r="H182" s="20"/>
      <c r="I182"/>
      <c r="J182" s="40"/>
      <c r="K182"/>
    </row>
    <row r="183" spans="1:17" x14ac:dyDescent="0.2">
      <c r="I183"/>
      <c r="J183" s="41"/>
      <c r="K183" s="41"/>
    </row>
    <row r="184" spans="1:17" x14ac:dyDescent="0.2">
      <c r="A184" s="19"/>
      <c r="I184"/>
      <c r="J184" s="42"/>
      <c r="K184" s="42"/>
    </row>
    <row r="185" spans="1:17" x14ac:dyDescent="0.2">
      <c r="I185"/>
      <c r="J185" s="29"/>
      <c r="K185" s="29"/>
    </row>
    <row r="186" spans="1:17" x14ac:dyDescent="0.2">
      <c r="A186" s="19"/>
      <c r="C186" s="43"/>
      <c r="D186" s="19"/>
      <c r="E186" s="44"/>
      <c r="F186" s="19"/>
      <c r="H186" s="20"/>
      <c r="I186"/>
      <c r="J186" s="40"/>
      <c r="K186" s="40"/>
    </row>
    <row r="187" spans="1:17" x14ac:dyDescent="0.2">
      <c r="I187"/>
    </row>
    <row r="188" spans="1:17" x14ac:dyDescent="0.2">
      <c r="A188" s="19"/>
      <c r="E188" s="6"/>
      <c r="F188"/>
      <c r="G188" s="19"/>
      <c r="H188" s="20"/>
      <c r="I188"/>
      <c r="J188" s="41"/>
      <c r="K188" s="41"/>
    </row>
    <row r="189" spans="1:17" x14ac:dyDescent="0.2">
      <c r="I189"/>
      <c r="J189" s="40"/>
      <c r="K189" s="40"/>
    </row>
    <row r="190" spans="1:17" x14ac:dyDescent="0.2">
      <c r="A190" s="19"/>
      <c r="H190" s="20"/>
      <c r="I190"/>
      <c r="J190" s="29"/>
      <c r="K190" s="29"/>
    </row>
    <row r="191" spans="1:17" x14ac:dyDescent="0.2">
      <c r="J191" s="31"/>
      <c r="K191" s="31"/>
    </row>
    <row r="207" spans="1:11" ht="12" x14ac:dyDescent="0.25">
      <c r="A207" s="1"/>
      <c r="H207" s="14"/>
      <c r="I207" s="36"/>
    </row>
    <row r="208" spans="1:1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7" x14ac:dyDescent="0.2">
      <c r="O209" s="29"/>
      <c r="P209" s="48"/>
      <c r="Q209" s="40"/>
    </row>
    <row r="210" spans="1:17" ht="12" x14ac:dyDescent="0.25">
      <c r="B210" s="3"/>
      <c r="H210" s="3"/>
      <c r="I210"/>
      <c r="J210" s="3"/>
      <c r="K210" s="3"/>
      <c r="O210" s="29"/>
      <c r="P210" s="48"/>
      <c r="Q210" s="40"/>
    </row>
    <row r="211" spans="1:17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O211" s="29"/>
      <c r="P211" s="48"/>
      <c r="Q211" s="40"/>
    </row>
    <row r="212" spans="1:17" x14ac:dyDescent="0.2">
      <c r="O212" s="29"/>
      <c r="P212" s="48"/>
      <c r="Q212" s="40"/>
    </row>
    <row r="213" spans="1:17" x14ac:dyDescent="0.2">
      <c r="A213" s="19"/>
      <c r="O213" s="29"/>
      <c r="P213" s="48"/>
      <c r="Q213" s="40"/>
    </row>
    <row r="214" spans="1:17" x14ac:dyDescent="0.2">
      <c r="A214" s="19"/>
      <c r="O214" s="29"/>
      <c r="P214" s="48"/>
      <c r="Q214" s="40"/>
    </row>
    <row r="215" spans="1:17" x14ac:dyDescent="0.2">
      <c r="A215" s="61"/>
      <c r="H215" s="20"/>
      <c r="J215" s="60"/>
    </row>
    <row r="216" spans="1:17" x14ac:dyDescent="0.2">
      <c r="A216" s="61"/>
      <c r="H216" s="20"/>
      <c r="J216" s="60"/>
      <c r="K216" s="40"/>
    </row>
    <row r="217" spans="1:17" x14ac:dyDescent="0.2">
      <c r="A217" s="61"/>
      <c r="H217"/>
      <c r="I217"/>
      <c r="J217" s="60"/>
      <c r="K217" s="40"/>
    </row>
    <row r="218" spans="1:17" x14ac:dyDescent="0.2">
      <c r="A218" s="55"/>
      <c r="B218"/>
      <c r="C218"/>
      <c r="D218"/>
      <c r="E218"/>
      <c r="F218"/>
      <c r="G218"/>
      <c r="H218"/>
      <c r="I218"/>
      <c r="J218" s="40"/>
      <c r="K218" s="40"/>
    </row>
    <row r="219" spans="1:17" x14ac:dyDescent="0.2">
      <c r="A219" s="55"/>
      <c r="B219"/>
      <c r="C219"/>
      <c r="D219"/>
      <c r="E219"/>
      <c r="F219"/>
      <c r="G219"/>
      <c r="H219"/>
      <c r="I219"/>
      <c r="J219" s="40"/>
      <c r="K219" s="40"/>
    </row>
    <row r="220" spans="1:17" x14ac:dyDescent="0.2">
      <c r="A220" s="6"/>
      <c r="H220" s="20"/>
      <c r="I220"/>
      <c r="J220" s="40"/>
      <c r="K220" s="40"/>
    </row>
    <row r="221" spans="1:17" x14ac:dyDescent="0.2">
      <c r="A221" s="58"/>
      <c r="B221"/>
      <c r="D221"/>
      <c r="E221"/>
      <c r="F221"/>
      <c r="G221"/>
      <c r="H221"/>
      <c r="I221"/>
      <c r="J221"/>
      <c r="K221" s="40"/>
    </row>
    <row r="222" spans="1:17" x14ac:dyDescent="0.2">
      <c r="A222" s="57"/>
      <c r="B222"/>
      <c r="C222"/>
      <c r="D222"/>
      <c r="E222"/>
      <c r="F222"/>
      <c r="G222"/>
      <c r="H222"/>
      <c r="I222"/>
      <c r="J222"/>
    </row>
  </sheetData>
  <mergeCells count="2">
    <mergeCell ref="A5:J5"/>
    <mergeCell ref="A173:K173"/>
  </mergeCells>
  <printOptions horizontalCentered="1"/>
  <pageMargins left="0.25" right="0.25" top="0.5" bottom="0" header="0.25" footer="0.25"/>
  <pageSetup scale="91" pageOrder="overThenDown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4B21-D65F-46A7-9214-4918AB0B8FC8}">
  <sheetPr syncVertical="1" syncRef="A1" transitionEvaluation="1" transitionEntry="1">
    <pageSetUpPr autoPageBreaks="0"/>
  </sheetPr>
  <dimension ref="A1:Y284"/>
  <sheetViews>
    <sheetView topLeftCell="A15" zoomScaleNormal="100" zoomScaleSheetLayoutView="80" workbookViewId="0">
      <selection activeCell="I15" sqref="I15:I17"/>
    </sheetView>
  </sheetViews>
  <sheetFormatPr defaultColWidth="9.28515625" defaultRowHeight="11.4" x14ac:dyDescent="0.2"/>
  <cols>
    <col min="1" max="1" width="53" style="2" customWidth="1"/>
    <col min="2" max="2" width="17.42578125" style="2" customWidth="1"/>
    <col min="3" max="3" width="6.140625" style="2" customWidth="1"/>
    <col min="4" max="4" width="10" style="2" customWidth="1"/>
    <col min="5" max="5" width="5.28515625" style="2" customWidth="1"/>
    <col min="6" max="6" width="16.42578125" style="2" customWidth="1"/>
    <col min="7" max="7" width="1.85546875" style="2" customWidth="1"/>
    <col min="8" max="8" width="15.42578125" style="2" customWidth="1"/>
    <col min="9" max="9" width="1.85546875" style="2" customWidth="1"/>
    <col min="10" max="10" width="16.85546875" style="2" customWidth="1"/>
    <col min="11" max="12" width="9.28515625" style="2"/>
    <col min="13" max="13" width="9.85546875" style="2" bestFit="1" customWidth="1"/>
    <col min="14" max="14" width="11.7109375" style="2" bestFit="1" customWidth="1"/>
    <col min="15" max="16384" width="9.28515625" style="2"/>
  </cols>
  <sheetData>
    <row r="1" spans="1:25" ht="12" x14ac:dyDescent="0.25">
      <c r="A1" s="1" t="str">
        <f>'SCH II'!A1</f>
        <v>1st Quarter</v>
      </c>
    </row>
    <row r="2" spans="1:25" ht="12" x14ac:dyDescent="0.25">
      <c r="J2" s="34" t="s">
        <v>60</v>
      </c>
    </row>
    <row r="3" spans="1:25" ht="12" x14ac:dyDescent="0.25">
      <c r="A3" s="2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25" ht="15" customHeight="1" x14ac:dyDescent="0.25">
      <c r="A4" s="97" t="s">
        <v>1</v>
      </c>
      <c r="B4" s="98"/>
      <c r="C4" s="98"/>
      <c r="D4" s="98"/>
      <c r="E4" s="98"/>
      <c r="F4" s="98"/>
      <c r="G4" s="98"/>
      <c r="H4" s="98"/>
      <c r="I4" s="98"/>
      <c r="J4" s="98"/>
    </row>
    <row r="5" spans="1:25" ht="12" x14ac:dyDescent="0.25">
      <c r="A5" s="24" t="s">
        <v>61</v>
      </c>
      <c r="B5" s="4"/>
      <c r="C5" s="4"/>
      <c r="D5" s="4"/>
      <c r="E5" s="4"/>
      <c r="F5" s="4"/>
      <c r="G5" s="4"/>
      <c r="H5" s="4"/>
      <c r="I5" s="4"/>
      <c r="J5" s="4"/>
    </row>
    <row r="6" spans="1:25" ht="12" x14ac:dyDescent="0.25">
      <c r="A6" s="1" t="s">
        <v>62</v>
      </c>
      <c r="F6" s="14" t="str">
        <f>'SCH II'!H7</f>
        <v>November 30, 2025</v>
      </c>
      <c r="G6" s="36"/>
      <c r="H6" s="14"/>
      <c r="I6" s="36"/>
    </row>
    <row r="7" spans="1:25" s="7" customFormat="1" x14ac:dyDescent="0.2"/>
    <row r="8" spans="1:25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25" ht="15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Y9" s="2" t="s">
        <v>48</v>
      </c>
    </row>
    <row r="10" spans="1:25" ht="15" customHeight="1" x14ac:dyDescent="0.25">
      <c r="A10" s="62" t="s">
        <v>43</v>
      </c>
      <c r="D10" s="3" t="s">
        <v>7</v>
      </c>
      <c r="F10" s="3" t="s">
        <v>63</v>
      </c>
      <c r="G10" s="3"/>
      <c r="H10" s="3" t="str">
        <f>IF(F10="JUNE","    JULY",IF(F10="SEPTEMBER","   OCTOBER",IF(F10="DECEMBER","   JANUARY",IF(F10="MARCH","    APRIL","ERROR"))))</f>
        <v xml:space="preserve">   OCTOBER</v>
      </c>
      <c r="I10" s="3"/>
      <c r="J10" s="15" t="str">
        <f>IF(F10="JUNE","   AUGUST",IF(F10="SEPTEMBER","   NOVEMBER",IF(F10="DECEMBER","  FEBRUARY",IF(F10="MARCH","    MAY","ERROR"))))</f>
        <v xml:space="preserve">   NOVEMBER</v>
      </c>
    </row>
    <row r="11" spans="1:2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8"/>
      <c r="L11" s="29"/>
    </row>
    <row r="12" spans="1:25" ht="15" customHeight="1" x14ac:dyDescent="0.2">
      <c r="L12" s="29"/>
    </row>
    <row r="13" spans="1:25" ht="12" x14ac:dyDescent="0.25">
      <c r="A13" s="63" t="s">
        <v>64</v>
      </c>
      <c r="L13" s="29"/>
    </row>
    <row r="14" spans="1:25" x14ac:dyDescent="0.2">
      <c r="A14" s="19"/>
      <c r="L14" s="29"/>
    </row>
    <row r="15" spans="1:25" x14ac:dyDescent="0.2">
      <c r="A15" s="19" t="s">
        <v>65</v>
      </c>
      <c r="D15" s="20" t="s">
        <v>54</v>
      </c>
      <c r="F15" s="64">
        <v>244318</v>
      </c>
      <c r="G15" s="64"/>
      <c r="H15" s="64">
        <v>437663</v>
      </c>
      <c r="I15" s="64"/>
      <c r="J15" s="64">
        <v>1266266</v>
      </c>
      <c r="L15" s="29"/>
    </row>
    <row r="16" spans="1:25" x14ac:dyDescent="0.2">
      <c r="A16" s="19" t="s">
        <v>66</v>
      </c>
      <c r="D16" s="20" t="s">
        <v>54</v>
      </c>
      <c r="F16" s="64">
        <v>0</v>
      </c>
      <c r="G16" s="64"/>
      <c r="H16" s="64">
        <v>0</v>
      </c>
      <c r="I16" s="64"/>
      <c r="J16" s="64">
        <v>0</v>
      </c>
      <c r="L16" s="29"/>
    </row>
    <row r="17" spans="1:12" x14ac:dyDescent="0.2">
      <c r="A17" s="19" t="s">
        <v>67</v>
      </c>
      <c r="D17" s="20" t="s">
        <v>54</v>
      </c>
      <c r="F17" s="65">
        <v>-12250</v>
      </c>
      <c r="G17" s="65"/>
      <c r="H17" s="65">
        <v>-19129</v>
      </c>
      <c r="I17" s="65"/>
      <c r="J17" s="65">
        <v>184</v>
      </c>
      <c r="L17" s="29"/>
    </row>
    <row r="18" spans="1:12" x14ac:dyDescent="0.2">
      <c r="F18" s="66"/>
      <c r="G18" s="66"/>
      <c r="H18" s="66"/>
      <c r="I18" s="66"/>
      <c r="J18" s="66"/>
      <c r="L18" s="29"/>
    </row>
    <row r="19" spans="1:12" x14ac:dyDescent="0.2">
      <c r="A19" s="19" t="s">
        <v>68</v>
      </c>
      <c r="D19" s="20" t="s">
        <v>54</v>
      </c>
      <c r="F19" s="67">
        <f>SUM(F15:F18)</f>
        <v>232068</v>
      </c>
      <c r="G19" s="67"/>
      <c r="H19" s="67">
        <f>SUM(H15:H18)</f>
        <v>418534</v>
      </c>
      <c r="I19" s="67"/>
      <c r="J19" s="67">
        <f>SUM(J15:J18)</f>
        <v>1266450</v>
      </c>
      <c r="L19" s="29"/>
    </row>
    <row r="20" spans="1:12" x14ac:dyDescent="0.2">
      <c r="F20" s="66"/>
      <c r="G20" s="66"/>
      <c r="H20" s="66"/>
      <c r="I20" s="66"/>
      <c r="J20" s="66"/>
      <c r="L20" s="29"/>
    </row>
    <row r="21" spans="1:12" ht="12" x14ac:dyDescent="0.25">
      <c r="A21" s="63" t="s">
        <v>69</v>
      </c>
      <c r="F21" s="68"/>
      <c r="G21" s="68"/>
      <c r="H21" s="68"/>
      <c r="I21" s="68"/>
      <c r="J21" s="68"/>
      <c r="L21" s="29"/>
    </row>
    <row r="22" spans="1:12" x14ac:dyDescent="0.2">
      <c r="A22" s="19"/>
      <c r="F22" s="68"/>
      <c r="G22" s="68"/>
      <c r="H22" s="68"/>
      <c r="I22" s="68"/>
      <c r="J22" s="68"/>
      <c r="L22" s="29"/>
    </row>
    <row r="23" spans="1:12" x14ac:dyDescent="0.2">
      <c r="A23" s="19" t="s">
        <v>65</v>
      </c>
      <c r="D23" s="20" t="s">
        <v>46</v>
      </c>
      <c r="F23" s="41">
        <v>2922181</v>
      </c>
      <c r="G23" s="69"/>
      <c r="H23" s="41">
        <v>3837148</v>
      </c>
      <c r="I23" s="69"/>
      <c r="J23" s="41">
        <v>7456319</v>
      </c>
      <c r="L23" s="29"/>
    </row>
    <row r="24" spans="1:12" x14ac:dyDescent="0.2">
      <c r="A24" s="19" t="s">
        <v>70</v>
      </c>
      <c r="D24" s="20" t="s">
        <v>46</v>
      </c>
      <c r="F24" s="41">
        <v>15753</v>
      </c>
      <c r="G24" s="69"/>
      <c r="H24" s="41">
        <v>17234</v>
      </c>
      <c r="I24" s="69"/>
      <c r="J24" s="41">
        <v>60547</v>
      </c>
      <c r="L24" s="29"/>
    </row>
    <row r="25" spans="1:12" x14ac:dyDescent="0.2">
      <c r="A25" s="19" t="s">
        <v>71</v>
      </c>
      <c r="F25" s="64"/>
      <c r="G25" s="64"/>
      <c r="H25" s="64"/>
      <c r="I25" s="64"/>
      <c r="J25" s="64"/>
      <c r="L25" s="29"/>
    </row>
    <row r="26" spans="1:12" x14ac:dyDescent="0.2">
      <c r="A26" s="6" t="s">
        <v>72</v>
      </c>
      <c r="D26" s="20" t="s">
        <v>46</v>
      </c>
      <c r="F26" s="41">
        <v>0</v>
      </c>
      <c r="G26" s="69"/>
      <c r="H26" s="41">
        <v>0</v>
      </c>
      <c r="I26" s="69"/>
      <c r="J26" s="41">
        <v>0</v>
      </c>
      <c r="L26" s="29"/>
    </row>
    <row r="27" spans="1:12" x14ac:dyDescent="0.2">
      <c r="A27" s="19" t="s">
        <v>73</v>
      </c>
      <c r="D27" s="20" t="s">
        <v>46</v>
      </c>
      <c r="F27" s="41">
        <v>0</v>
      </c>
      <c r="G27" s="69"/>
      <c r="H27" s="41">
        <v>0</v>
      </c>
      <c r="I27" s="69"/>
      <c r="J27" s="41">
        <v>0</v>
      </c>
      <c r="L27" s="29"/>
    </row>
    <row r="28" spans="1:12" x14ac:dyDescent="0.2">
      <c r="A28" s="19" t="s">
        <v>74</v>
      </c>
      <c r="D28" s="20" t="s">
        <v>46</v>
      </c>
      <c r="F28" s="41">
        <v>0</v>
      </c>
      <c r="G28" s="69"/>
      <c r="H28" s="41">
        <v>0</v>
      </c>
      <c r="I28" s="69"/>
      <c r="J28" s="41">
        <v>0</v>
      </c>
      <c r="K28" s="29"/>
      <c r="L28" s="29"/>
    </row>
    <row r="29" spans="1:12" x14ac:dyDescent="0.2">
      <c r="A29" s="6" t="s">
        <v>75</v>
      </c>
      <c r="D29" s="20" t="s">
        <v>46</v>
      </c>
      <c r="F29" s="41">
        <v>-375000</v>
      </c>
      <c r="G29" s="69"/>
      <c r="H29" s="41">
        <v>-375000</v>
      </c>
      <c r="I29" s="69"/>
      <c r="J29" s="41">
        <v>-375000</v>
      </c>
      <c r="K29" s="29"/>
      <c r="L29" s="29"/>
    </row>
    <row r="30" spans="1:12" x14ac:dyDescent="0.2">
      <c r="A30" s="6" t="s">
        <v>76</v>
      </c>
      <c r="D30" s="20" t="s">
        <v>46</v>
      </c>
      <c r="F30" s="41">
        <v>-477</v>
      </c>
      <c r="G30" s="69"/>
      <c r="H30" s="41">
        <v>-381</v>
      </c>
      <c r="I30" s="69"/>
      <c r="J30" s="41">
        <v>-3459</v>
      </c>
      <c r="K30" s="29"/>
      <c r="L30" s="29"/>
    </row>
    <row r="31" spans="1:12" x14ac:dyDescent="0.2">
      <c r="A31" s="6" t="s">
        <v>77</v>
      </c>
      <c r="D31" s="20" t="s">
        <v>46</v>
      </c>
      <c r="F31" s="41">
        <v>0</v>
      </c>
      <c r="G31" s="69"/>
      <c r="H31" s="41">
        <v>0</v>
      </c>
      <c r="I31" s="69"/>
      <c r="J31" s="41">
        <v>0</v>
      </c>
      <c r="K31" s="29"/>
      <c r="L31" s="29"/>
    </row>
    <row r="32" spans="1:12" x14ac:dyDescent="0.2">
      <c r="A32" s="6" t="s">
        <v>78</v>
      </c>
      <c r="D32" s="20" t="s">
        <v>46</v>
      </c>
      <c r="F32" s="70">
        <v>0</v>
      </c>
      <c r="G32" s="71"/>
      <c r="H32" s="70">
        <v>0</v>
      </c>
      <c r="I32" s="71"/>
      <c r="J32" s="70">
        <v>0</v>
      </c>
    </row>
    <row r="33" spans="1:12" x14ac:dyDescent="0.2">
      <c r="F33" s="68"/>
      <c r="G33" s="68"/>
      <c r="H33" s="68"/>
      <c r="I33" s="68"/>
      <c r="J33" s="68"/>
      <c r="K33" s="29"/>
      <c r="L33" s="29"/>
    </row>
    <row r="34" spans="1:12" x14ac:dyDescent="0.2">
      <c r="A34" s="19" t="s">
        <v>79</v>
      </c>
      <c r="D34" s="20" t="s">
        <v>46</v>
      </c>
      <c r="F34" s="67">
        <f>SUM(F23:F33)</f>
        <v>2562457</v>
      </c>
      <c r="G34" s="68"/>
      <c r="H34" s="67">
        <f>SUM(H23:H33)</f>
        <v>3479001</v>
      </c>
      <c r="I34" s="68"/>
      <c r="J34" s="67">
        <f>SUM(J23:J33)</f>
        <v>7138407</v>
      </c>
      <c r="K34" s="29"/>
      <c r="L34" s="29"/>
    </row>
    <row r="35" spans="1:12" x14ac:dyDescent="0.2">
      <c r="F35" s="68"/>
      <c r="G35" s="68"/>
      <c r="H35" s="68"/>
      <c r="I35" s="68"/>
      <c r="J35" s="68"/>
      <c r="K35" s="29"/>
      <c r="L35" s="29"/>
    </row>
    <row r="36" spans="1:12" ht="12" x14ac:dyDescent="0.25">
      <c r="A36" s="63" t="s">
        <v>80</v>
      </c>
      <c r="F36" s="31"/>
      <c r="G36" s="31"/>
      <c r="H36" s="31"/>
      <c r="I36" s="31"/>
      <c r="J36" s="31"/>
      <c r="K36" s="29"/>
      <c r="L36" s="29"/>
    </row>
    <row r="37" spans="1:12" x14ac:dyDescent="0.2">
      <c r="A37" s="19"/>
      <c r="F37" s="31"/>
      <c r="G37" s="31"/>
      <c r="H37" s="31"/>
      <c r="I37" s="31"/>
      <c r="J37" s="31"/>
      <c r="K37" s="29"/>
      <c r="L37" s="29"/>
    </row>
    <row r="38" spans="1:12" x14ac:dyDescent="0.2">
      <c r="A38" s="19" t="s">
        <v>81</v>
      </c>
      <c r="D38" s="20" t="s">
        <v>54</v>
      </c>
      <c r="F38" s="72">
        <v>174480.57089999999</v>
      </c>
      <c r="G38" s="31"/>
      <c r="H38" s="72">
        <v>215812.48139999999</v>
      </c>
      <c r="I38" s="72"/>
      <c r="J38" s="72">
        <v>656958.43709999998</v>
      </c>
      <c r="K38" s="29"/>
      <c r="L38" s="29"/>
    </row>
    <row r="39" spans="1:12" x14ac:dyDescent="0.2">
      <c r="A39" s="19" t="s">
        <v>82</v>
      </c>
      <c r="D39" s="20" t="s">
        <v>54</v>
      </c>
      <c r="F39" s="72">
        <v>0</v>
      </c>
      <c r="G39" s="31"/>
      <c r="H39" s="72">
        <v>0</v>
      </c>
      <c r="I39" s="72"/>
      <c r="J39" s="72">
        <v>0</v>
      </c>
      <c r="K39" s="29"/>
      <c r="L39" s="29"/>
    </row>
    <row r="40" spans="1:12" x14ac:dyDescent="0.2">
      <c r="A40" s="19" t="s">
        <v>83</v>
      </c>
      <c r="D40" s="20" t="s">
        <v>54</v>
      </c>
      <c r="F40" s="73">
        <v>0</v>
      </c>
      <c r="G40" s="31"/>
      <c r="H40" s="73">
        <v>0</v>
      </c>
      <c r="I40" s="72"/>
      <c r="J40" s="73">
        <v>0</v>
      </c>
    </row>
    <row r="41" spans="1:12" x14ac:dyDescent="0.2">
      <c r="F41" s="31"/>
      <c r="G41" s="31"/>
      <c r="H41" s="31"/>
      <c r="I41" s="31"/>
      <c r="J41" s="31"/>
    </row>
    <row r="42" spans="1:12" x14ac:dyDescent="0.2">
      <c r="A42" s="19" t="s">
        <v>84</v>
      </c>
      <c r="D42" s="20" t="s">
        <v>54</v>
      </c>
      <c r="F42" s="73">
        <f>SUM(F38:F41)</f>
        <v>174480.57089999999</v>
      </c>
      <c r="G42" s="31"/>
      <c r="H42" s="73">
        <f>SUM(H38:H41)</f>
        <v>215812.48139999999</v>
      </c>
      <c r="I42" s="72"/>
      <c r="J42" s="73">
        <f>SUM(J38:J41)</f>
        <v>656958.43709999998</v>
      </c>
    </row>
    <row r="43" spans="1:12" x14ac:dyDescent="0.2">
      <c r="F43" s="31"/>
      <c r="G43" s="31"/>
      <c r="H43" s="31"/>
      <c r="I43" s="31"/>
      <c r="J43" s="31"/>
    </row>
    <row r="44" spans="1:12" x14ac:dyDescent="0.2">
      <c r="F44" s="31"/>
      <c r="G44" s="31"/>
      <c r="H44" s="31"/>
      <c r="I44" s="31"/>
      <c r="J44" s="31"/>
    </row>
    <row r="45" spans="1:12" x14ac:dyDescent="0.2">
      <c r="A45" s="19" t="s">
        <v>85</v>
      </c>
      <c r="D45" s="20" t="s">
        <v>10</v>
      </c>
      <c r="F45" s="21">
        <f>ROUND(+F34/F42,3)</f>
        <v>14.686</v>
      </c>
      <c r="G45" s="31"/>
      <c r="H45" s="21">
        <f>ROUND(+H34/H42,3)</f>
        <v>16.12</v>
      </c>
      <c r="I45" s="21"/>
      <c r="J45" s="21">
        <f>ROUND(+J34/J42,3)</f>
        <v>10.866</v>
      </c>
    </row>
    <row r="46" spans="1:12" x14ac:dyDescent="0.2">
      <c r="A46" s="19" t="s">
        <v>86</v>
      </c>
      <c r="D46" s="20" t="s">
        <v>10</v>
      </c>
      <c r="F46" s="22">
        <v>7.8159999999999998</v>
      </c>
      <c r="G46" s="31"/>
      <c r="H46" s="22">
        <v>6.6630000000000003</v>
      </c>
      <c r="I46" s="21">
        <v>0</v>
      </c>
      <c r="J46" s="22">
        <v>6.665</v>
      </c>
    </row>
    <row r="47" spans="1:12" x14ac:dyDescent="0.2">
      <c r="F47" s="21"/>
      <c r="G47" s="31"/>
      <c r="H47" s="21"/>
      <c r="I47" s="21"/>
      <c r="J47" s="21"/>
    </row>
    <row r="48" spans="1:12" x14ac:dyDescent="0.2">
      <c r="F48" s="21"/>
      <c r="G48" s="31"/>
      <c r="H48" s="21"/>
      <c r="I48" s="21"/>
      <c r="J48" s="21"/>
    </row>
    <row r="49" spans="1:14" x14ac:dyDescent="0.2">
      <c r="A49" s="19" t="s">
        <v>87</v>
      </c>
      <c r="D49" s="20" t="s">
        <v>10</v>
      </c>
      <c r="F49" s="21">
        <f>SUM(F45-F46)</f>
        <v>6.87</v>
      </c>
      <c r="G49" s="31"/>
      <c r="H49" s="21">
        <f>SUM(H45-H46)</f>
        <v>9.4570000000000007</v>
      </c>
      <c r="I49" s="21"/>
      <c r="J49" s="21">
        <f>SUM(J45-J46)</f>
        <v>4.2009999999999996</v>
      </c>
    </row>
    <row r="50" spans="1:14" x14ac:dyDescent="0.2">
      <c r="A50" s="19" t="s">
        <v>88</v>
      </c>
      <c r="D50" s="20" t="s">
        <v>54</v>
      </c>
      <c r="F50" s="73">
        <f>F38</f>
        <v>174480.57089999999</v>
      </c>
      <c r="G50" s="31"/>
      <c r="H50" s="73">
        <f>H38</f>
        <v>215812.48139999999</v>
      </c>
      <c r="I50" s="72"/>
      <c r="J50" s="73">
        <f>J38</f>
        <v>656958.43709999998</v>
      </c>
    </row>
    <row r="51" spans="1:14" x14ac:dyDescent="0.2">
      <c r="F51" s="31"/>
      <c r="G51" s="31"/>
      <c r="H51" s="31"/>
      <c r="I51" s="31"/>
      <c r="J51" s="31"/>
    </row>
    <row r="52" spans="1:14" ht="12" thickBot="1" x14ac:dyDescent="0.25">
      <c r="A52" s="19" t="s">
        <v>89</v>
      </c>
      <c r="D52" s="20" t="s">
        <v>46</v>
      </c>
      <c r="F52" s="74">
        <f>ROUND(F50*F49,2)</f>
        <v>1198681.52</v>
      </c>
      <c r="G52" s="75"/>
      <c r="H52" s="74">
        <f>ROUND(H50*H49,2)</f>
        <v>2040938.64</v>
      </c>
      <c r="I52" s="75"/>
      <c r="J52" s="74">
        <f>ROUND(J50*J49,2)</f>
        <v>2759882.39</v>
      </c>
    </row>
    <row r="53" spans="1:14" ht="13.8" thickTop="1" x14ac:dyDescent="0.25">
      <c r="F53" s="75"/>
      <c r="G53" s="75"/>
      <c r="H53" s="75"/>
      <c r="I53" s="75"/>
      <c r="J53" s="75"/>
      <c r="N53" s="76"/>
    </row>
    <row r="54" spans="1:14" ht="13.2" x14ac:dyDescent="0.25">
      <c r="F54" s="75"/>
      <c r="G54" s="75"/>
      <c r="H54" s="75"/>
      <c r="I54" s="75"/>
      <c r="J54" s="75"/>
      <c r="N54" s="76"/>
    </row>
    <row r="55" spans="1:14" x14ac:dyDescent="0.2">
      <c r="A55" s="19" t="s">
        <v>90</v>
      </c>
      <c r="D55" s="20" t="s">
        <v>46</v>
      </c>
      <c r="F55" s="75"/>
      <c r="G55" s="75"/>
      <c r="H55" s="75"/>
      <c r="I55" s="75"/>
      <c r="J55" s="77">
        <f>SUM(F52:J52)</f>
        <v>5999502.5500000007</v>
      </c>
      <c r="M55" s="40"/>
    </row>
    <row r="56" spans="1:14" x14ac:dyDescent="0.2">
      <c r="A56" s="19"/>
      <c r="D56" s="20"/>
      <c r="F56" s="75"/>
      <c r="G56" s="75"/>
      <c r="H56" s="75"/>
      <c r="I56" s="75"/>
      <c r="J56" s="75"/>
      <c r="M56" s="40"/>
    </row>
    <row r="57" spans="1:14" x14ac:dyDescent="0.2">
      <c r="A57" s="19" t="s">
        <v>91</v>
      </c>
      <c r="D57" s="20" t="s">
        <v>46</v>
      </c>
      <c r="F57" s="75"/>
      <c r="G57" s="75"/>
      <c r="H57" s="75"/>
      <c r="I57" s="75"/>
      <c r="J57" s="40">
        <v>0</v>
      </c>
    </row>
    <row r="58" spans="1:14" x14ac:dyDescent="0.2">
      <c r="A58" s="19"/>
      <c r="D58" s="20"/>
      <c r="F58" s="75"/>
      <c r="G58" s="75"/>
      <c r="H58" s="75"/>
      <c r="I58" s="75"/>
      <c r="J58" s="40"/>
    </row>
    <row r="59" spans="1:14" x14ac:dyDescent="0.2">
      <c r="A59" s="2" t="s">
        <v>92</v>
      </c>
      <c r="D59" s="20" t="s">
        <v>46</v>
      </c>
      <c r="F59" s="75"/>
      <c r="G59" s="75"/>
      <c r="H59" s="75"/>
      <c r="I59" s="75"/>
      <c r="J59" s="77">
        <f>J55+J57</f>
        <v>5999502.5500000007</v>
      </c>
      <c r="N59" s="40"/>
    </row>
    <row r="60" spans="1:14" x14ac:dyDescent="0.2">
      <c r="A60" s="19"/>
      <c r="D60" s="20"/>
      <c r="F60" s="75"/>
      <c r="G60" s="75"/>
      <c r="H60" s="75"/>
      <c r="I60" s="75"/>
      <c r="J60" s="40"/>
    </row>
    <row r="61" spans="1:14" x14ac:dyDescent="0.2">
      <c r="F61" s="31"/>
      <c r="G61" s="31"/>
      <c r="H61" s="31"/>
      <c r="I61" s="31"/>
      <c r="J61" s="31"/>
    </row>
    <row r="62" spans="1:14" x14ac:dyDescent="0.2">
      <c r="A62" s="19" t="s">
        <v>93</v>
      </c>
      <c r="B62" s="23" t="str">
        <f>'SCH II'!F20</f>
        <v>FEBRUARY 28, 2027</v>
      </c>
      <c r="C62" s="23"/>
      <c r="D62" s="20" t="s">
        <v>54</v>
      </c>
      <c r="F62" s="31"/>
      <c r="G62" s="31"/>
      <c r="H62" s="31"/>
      <c r="I62" s="31"/>
      <c r="J62" s="68">
        <f>'SCH II'!J20</f>
        <v>9629205.9048999995</v>
      </c>
    </row>
    <row r="63" spans="1:14" x14ac:dyDescent="0.2">
      <c r="B63" s="9"/>
      <c r="C63" s="9"/>
      <c r="F63" s="31"/>
      <c r="G63" s="31"/>
      <c r="H63" s="31"/>
      <c r="I63" s="31"/>
      <c r="J63" s="31"/>
    </row>
    <row r="64" spans="1:14" x14ac:dyDescent="0.2">
      <c r="F64" s="31"/>
      <c r="G64" s="31"/>
      <c r="H64" s="31"/>
      <c r="I64" s="31"/>
      <c r="J64" s="75"/>
    </row>
    <row r="65" spans="1:10" ht="12" thickBot="1" x14ac:dyDescent="0.25">
      <c r="A65" s="19" t="s">
        <v>94</v>
      </c>
      <c r="D65" s="20" t="s">
        <v>10</v>
      </c>
      <c r="F65" s="31"/>
      <c r="G65" s="31"/>
      <c r="H65" s="31"/>
      <c r="I65" s="31"/>
      <c r="J65" s="78">
        <f>ROUND(+J59/J62,3)</f>
        <v>0.623</v>
      </c>
    </row>
    <row r="66" spans="1:10" ht="12" thickTop="1" x14ac:dyDescent="0.2">
      <c r="F66" s="31"/>
      <c r="G66" s="31"/>
      <c r="H66" s="31"/>
      <c r="I66" s="31"/>
      <c r="J66" s="31"/>
    </row>
    <row r="67" spans="1:10" x14ac:dyDescent="0.2">
      <c r="A67" s="19" t="s">
        <v>95</v>
      </c>
      <c r="F67" s="31"/>
      <c r="G67" s="31"/>
      <c r="H67" s="31"/>
      <c r="I67" s="31"/>
      <c r="J67" s="31"/>
    </row>
    <row r="68" spans="1:10" x14ac:dyDescent="0.2">
      <c r="A68" s="23"/>
      <c r="B68" s="23"/>
      <c r="C68" s="23"/>
      <c r="D68" s="23"/>
      <c r="E68" s="23"/>
      <c r="F68" s="79"/>
      <c r="G68" s="79"/>
      <c r="H68" s="79"/>
      <c r="I68" s="79"/>
      <c r="J68" s="79"/>
    </row>
    <row r="69" spans="1:10" x14ac:dyDescent="0.2">
      <c r="A69" s="19"/>
      <c r="F69" s="31"/>
      <c r="G69" s="31"/>
      <c r="H69" s="31"/>
      <c r="I69" s="31"/>
      <c r="J69" s="31"/>
    </row>
    <row r="70" spans="1:10" x14ac:dyDescent="0.2">
      <c r="A70" s="6"/>
    </row>
    <row r="71" spans="1:10" ht="12" x14ac:dyDescent="0.25">
      <c r="J71" s="34"/>
    </row>
    <row r="72" spans="1:10" ht="12" x14ac:dyDescent="0.25">
      <c r="A72" s="24"/>
      <c r="B72" s="4"/>
      <c r="C72" s="4"/>
      <c r="D72" s="4"/>
      <c r="E72" s="4"/>
      <c r="F72" s="4"/>
      <c r="G72" s="4"/>
      <c r="H72" s="4"/>
      <c r="I72" s="4"/>
      <c r="J72" s="4"/>
    </row>
    <row r="73" spans="1:10" ht="12" x14ac:dyDescent="0.25">
      <c r="A73" s="28"/>
      <c r="B73" s="4"/>
      <c r="C73" s="4"/>
      <c r="D73" s="4"/>
      <c r="E73" s="4"/>
      <c r="F73" s="4"/>
      <c r="G73" s="4"/>
      <c r="H73" s="4"/>
      <c r="I73" s="4"/>
      <c r="J73" s="4"/>
    </row>
    <row r="74" spans="1:10" ht="12" x14ac:dyDescent="0.25">
      <c r="A74" s="24"/>
      <c r="B74" s="4"/>
      <c r="C74" s="4"/>
      <c r="D74" s="4"/>
      <c r="E74" s="4"/>
      <c r="F74" s="4"/>
      <c r="G74" s="4"/>
      <c r="H74" s="4"/>
      <c r="I74" s="4"/>
      <c r="J74" s="4"/>
    </row>
    <row r="75" spans="1:10" ht="12" x14ac:dyDescent="0.25">
      <c r="A75" s="1"/>
      <c r="F75" s="3"/>
      <c r="G75" s="36"/>
      <c r="H75" s="14"/>
      <c r="I75" s="36"/>
    </row>
    <row r="76" spans="1:10" x14ac:dyDescent="0.2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9" spans="1:10" ht="12" x14ac:dyDescent="0.25">
      <c r="A79" s="3"/>
      <c r="D79" s="3"/>
      <c r="F79" s="3"/>
      <c r="G79" s="3"/>
      <c r="H79" s="3"/>
      <c r="I79" s="3"/>
      <c r="J79" s="3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2" spans="1:10" ht="12" x14ac:dyDescent="0.25">
      <c r="A82" s="63"/>
    </row>
    <row r="83" spans="1:10" x14ac:dyDescent="0.2">
      <c r="A83" s="19"/>
    </row>
    <row r="84" spans="1:10" x14ac:dyDescent="0.2">
      <c r="A84" s="19"/>
      <c r="D84" s="20"/>
      <c r="F84" s="64"/>
      <c r="G84" s="64"/>
      <c r="H84" s="64"/>
      <c r="I84" s="64"/>
      <c r="J84" s="64"/>
    </row>
    <row r="85" spans="1:10" x14ac:dyDescent="0.2">
      <c r="A85" s="19"/>
      <c r="D85" s="20"/>
      <c r="F85" s="64"/>
      <c r="G85" s="64"/>
      <c r="H85" s="64"/>
      <c r="I85" s="64"/>
      <c r="J85" s="64"/>
    </row>
    <row r="86" spans="1:10" x14ac:dyDescent="0.2">
      <c r="A86" s="19"/>
      <c r="D86" s="20"/>
      <c r="F86" s="64"/>
      <c r="G86" s="64"/>
      <c r="H86" s="64"/>
      <c r="I86" s="64"/>
      <c r="J86" s="64"/>
    </row>
    <row r="87" spans="1:10" x14ac:dyDescent="0.2">
      <c r="A87" s="19"/>
      <c r="D87" s="20"/>
      <c r="F87" s="64"/>
      <c r="G87" s="64"/>
      <c r="H87" s="64"/>
      <c r="I87" s="80"/>
      <c r="J87" s="64"/>
    </row>
    <row r="88" spans="1:10" x14ac:dyDescent="0.2">
      <c r="F88" s="66"/>
      <c r="G88" s="68"/>
      <c r="H88" s="66"/>
      <c r="I88" s="66"/>
      <c r="J88" s="66"/>
    </row>
    <row r="89" spans="1:10" x14ac:dyDescent="0.2">
      <c r="A89" s="19"/>
      <c r="D89" s="20"/>
      <c r="F89" s="68"/>
      <c r="G89" s="68"/>
      <c r="H89" s="68"/>
      <c r="I89" s="68"/>
      <c r="J89" s="68"/>
    </row>
    <row r="90" spans="1:10" x14ac:dyDescent="0.2">
      <c r="F90" s="66"/>
      <c r="G90" s="68"/>
      <c r="H90" s="66"/>
      <c r="I90" s="66"/>
      <c r="J90" s="66"/>
    </row>
    <row r="91" spans="1:10" ht="12" x14ac:dyDescent="0.25">
      <c r="A91" s="63"/>
      <c r="F91" s="68"/>
      <c r="G91" s="68"/>
      <c r="H91" s="68"/>
      <c r="I91" s="64"/>
      <c r="J91" s="68"/>
    </row>
    <row r="92" spans="1:10" x14ac:dyDescent="0.2">
      <c r="A92" s="19"/>
      <c r="F92" s="68"/>
      <c r="G92" s="68"/>
      <c r="H92" s="68"/>
      <c r="I92" s="68"/>
      <c r="J92" s="68"/>
    </row>
    <row r="93" spans="1:10" x14ac:dyDescent="0.2">
      <c r="A93" s="19"/>
      <c r="D93" s="20"/>
      <c r="F93" s="64"/>
      <c r="G93" s="64"/>
      <c r="H93" s="64"/>
      <c r="I93" s="64"/>
      <c r="J93" s="64"/>
    </row>
    <row r="94" spans="1:10" x14ac:dyDescent="0.2">
      <c r="A94" s="19"/>
      <c r="D94" s="20"/>
      <c r="F94" s="64"/>
      <c r="G94" s="64"/>
      <c r="H94" s="64"/>
      <c r="I94" s="64"/>
      <c r="J94" s="64"/>
    </row>
    <row r="95" spans="1:10" x14ac:dyDescent="0.2">
      <c r="A95" s="19"/>
      <c r="D95" s="20"/>
      <c r="F95" s="64"/>
      <c r="G95" s="64"/>
      <c r="H95" s="64"/>
      <c r="I95" s="64"/>
      <c r="J95" s="64"/>
    </row>
    <row r="96" spans="1:10" x14ac:dyDescent="0.2">
      <c r="A96" s="19"/>
      <c r="F96" s="64"/>
      <c r="G96" s="64"/>
      <c r="H96" s="64"/>
      <c r="I96" s="64"/>
      <c r="J96" s="64"/>
    </row>
    <row r="97" spans="1:10" x14ac:dyDescent="0.2">
      <c r="A97" s="6"/>
      <c r="D97" s="20"/>
      <c r="F97" s="64"/>
      <c r="G97" s="64"/>
      <c r="H97" s="64"/>
      <c r="I97" s="64"/>
      <c r="J97" s="64"/>
    </row>
    <row r="98" spans="1:10" x14ac:dyDescent="0.2">
      <c r="A98" s="19"/>
      <c r="D98" s="20"/>
      <c r="F98" s="64"/>
      <c r="G98" s="64"/>
      <c r="H98" s="64"/>
      <c r="I98" s="64"/>
      <c r="J98" s="64"/>
    </row>
    <row r="99" spans="1:10" x14ac:dyDescent="0.2">
      <c r="A99" s="19"/>
      <c r="D99" s="20"/>
      <c r="F99" s="64"/>
      <c r="G99" s="64"/>
      <c r="H99" s="64"/>
      <c r="I99" s="64"/>
      <c r="J99" s="64"/>
    </row>
    <row r="100" spans="1:10" x14ac:dyDescent="0.2">
      <c r="A100" s="19"/>
      <c r="D100" s="20"/>
      <c r="F100" s="64"/>
      <c r="G100" s="64"/>
      <c r="H100" s="64"/>
      <c r="I100" s="64"/>
      <c r="J100" s="64"/>
    </row>
    <row r="101" spans="1:10" x14ac:dyDescent="0.2">
      <c r="A101" s="19"/>
      <c r="D101" s="20"/>
      <c r="F101" s="64"/>
      <c r="G101" s="64"/>
      <c r="H101" s="64"/>
      <c r="I101" s="64"/>
      <c r="J101" s="64"/>
    </row>
    <row r="102" spans="1:10" x14ac:dyDescent="0.2">
      <c r="A102" s="19"/>
      <c r="D102" s="20"/>
      <c r="F102" s="64"/>
      <c r="G102" s="64"/>
      <c r="H102" s="64"/>
      <c r="I102" s="64"/>
      <c r="J102" s="64"/>
    </row>
    <row r="103" spans="1:10" x14ac:dyDescent="0.2">
      <c r="A103" s="19"/>
      <c r="D103" s="20"/>
      <c r="F103" s="64"/>
      <c r="G103" s="64"/>
      <c r="H103" s="64"/>
      <c r="I103" s="64"/>
      <c r="J103" s="64"/>
    </row>
    <row r="104" spans="1:10" x14ac:dyDescent="0.2">
      <c r="F104" s="68"/>
      <c r="G104" s="68"/>
      <c r="H104" s="80"/>
      <c r="I104" s="68"/>
      <c r="J104" s="68"/>
    </row>
    <row r="105" spans="1:10" x14ac:dyDescent="0.2">
      <c r="A105" s="19"/>
      <c r="D105" s="20"/>
      <c r="F105" s="68"/>
      <c r="G105" s="68"/>
      <c r="H105" s="68"/>
      <c r="I105" s="68"/>
      <c r="J105" s="68"/>
    </row>
    <row r="106" spans="1:10" x14ac:dyDescent="0.2">
      <c r="F106" s="68"/>
      <c r="G106" s="68"/>
      <c r="H106" s="68"/>
      <c r="I106" s="68"/>
      <c r="J106" s="68"/>
    </row>
    <row r="107" spans="1:10" ht="12" x14ac:dyDescent="0.25">
      <c r="A107" s="63"/>
      <c r="F107" s="31"/>
      <c r="G107" s="31"/>
      <c r="H107" s="31"/>
      <c r="I107" s="31"/>
      <c r="J107" s="31"/>
    </row>
    <row r="108" spans="1:10" x14ac:dyDescent="0.2">
      <c r="A108" s="19"/>
      <c r="F108" s="31"/>
      <c r="G108" s="31"/>
      <c r="H108" s="31"/>
      <c r="I108" s="31"/>
      <c r="J108" s="31"/>
    </row>
    <row r="109" spans="1:10" x14ac:dyDescent="0.2">
      <c r="A109" s="19"/>
      <c r="D109" s="20"/>
      <c r="F109" s="72"/>
      <c r="G109" s="31"/>
      <c r="H109" s="72"/>
      <c r="I109" s="72"/>
      <c r="J109" s="72"/>
    </row>
    <row r="110" spans="1:10" x14ac:dyDescent="0.2">
      <c r="A110" s="19"/>
      <c r="D110" s="20"/>
      <c r="F110" s="64"/>
      <c r="G110" s="31"/>
      <c r="H110" s="64"/>
      <c r="I110" s="64"/>
      <c r="J110" s="64"/>
    </row>
    <row r="111" spans="1:10" x14ac:dyDescent="0.2">
      <c r="A111" s="19"/>
      <c r="D111" s="20"/>
      <c r="F111" s="64"/>
      <c r="G111" s="31"/>
      <c r="H111" s="64"/>
      <c r="I111" s="64"/>
      <c r="J111" s="64"/>
    </row>
    <row r="112" spans="1:10" x14ac:dyDescent="0.2">
      <c r="F112" s="31"/>
      <c r="G112" s="31"/>
      <c r="H112" s="31"/>
      <c r="I112" s="31"/>
      <c r="J112" s="31"/>
    </row>
    <row r="113" spans="1:10" x14ac:dyDescent="0.2">
      <c r="A113" s="19"/>
      <c r="D113" s="20"/>
      <c r="F113" s="72"/>
      <c r="G113" s="31"/>
      <c r="H113" s="72"/>
      <c r="I113" s="72"/>
      <c r="J113" s="72"/>
    </row>
    <row r="114" spans="1:10" x14ac:dyDescent="0.2">
      <c r="F114" s="31"/>
      <c r="G114" s="31"/>
      <c r="H114" s="31"/>
      <c r="I114" s="31"/>
      <c r="J114" s="31"/>
    </row>
    <row r="115" spans="1:10" x14ac:dyDescent="0.2">
      <c r="F115" s="31"/>
      <c r="G115" s="31"/>
      <c r="H115" s="31"/>
      <c r="I115" s="31"/>
      <c r="J115" s="31"/>
    </row>
    <row r="116" spans="1:10" x14ac:dyDescent="0.2">
      <c r="A116" s="19"/>
      <c r="D116" s="20"/>
      <c r="F116" s="21"/>
      <c r="G116" s="31"/>
      <c r="H116" s="21"/>
      <c r="I116" s="21"/>
      <c r="J116" s="21"/>
    </row>
    <row r="117" spans="1:10" x14ac:dyDescent="0.2">
      <c r="A117" s="19"/>
      <c r="D117" s="20"/>
      <c r="F117" s="21"/>
      <c r="G117" s="31"/>
      <c r="H117" s="21"/>
      <c r="I117" s="21"/>
      <c r="J117" s="21"/>
    </row>
    <row r="118" spans="1:10" x14ac:dyDescent="0.2">
      <c r="F118" s="21"/>
      <c r="G118" s="31"/>
      <c r="H118" s="21"/>
      <c r="I118" s="21"/>
      <c r="J118" s="21"/>
    </row>
    <row r="119" spans="1:10" x14ac:dyDescent="0.2">
      <c r="F119" s="21"/>
      <c r="G119" s="31"/>
      <c r="H119" s="21"/>
      <c r="I119" s="21"/>
      <c r="J119" s="21"/>
    </row>
    <row r="120" spans="1:10" x14ac:dyDescent="0.2">
      <c r="A120" s="19"/>
      <c r="D120" s="20"/>
      <c r="F120" s="21"/>
      <c r="G120" s="31"/>
      <c r="H120" s="21"/>
      <c r="I120" s="21"/>
      <c r="J120" s="21"/>
    </row>
    <row r="121" spans="1:10" x14ac:dyDescent="0.2">
      <c r="A121" s="19"/>
      <c r="D121" s="20"/>
      <c r="F121" s="72"/>
      <c r="G121" s="31"/>
      <c r="H121" s="72"/>
      <c r="I121" s="72"/>
      <c r="J121" s="72"/>
    </row>
    <row r="122" spans="1:10" x14ac:dyDescent="0.2">
      <c r="F122" s="31"/>
      <c r="G122" s="31"/>
      <c r="H122" s="31"/>
      <c r="I122" s="31"/>
      <c r="J122" s="31"/>
    </row>
    <row r="123" spans="1:10" x14ac:dyDescent="0.2">
      <c r="A123" s="19"/>
      <c r="D123" s="20"/>
      <c r="F123" s="75"/>
      <c r="G123" s="75"/>
      <c r="H123" s="75"/>
      <c r="I123" s="75"/>
      <c r="J123" s="75"/>
    </row>
    <row r="124" spans="1:10" x14ac:dyDescent="0.2">
      <c r="F124" s="75"/>
      <c r="G124" s="75"/>
      <c r="H124" s="75"/>
      <c r="I124" s="75"/>
      <c r="J124" s="75"/>
    </row>
    <row r="125" spans="1:10" x14ac:dyDescent="0.2">
      <c r="A125" s="19"/>
      <c r="D125" s="20"/>
      <c r="F125" s="75"/>
      <c r="G125" s="75"/>
      <c r="H125" s="75"/>
      <c r="I125" s="75"/>
      <c r="J125" s="75"/>
    </row>
    <row r="126" spans="1:10" x14ac:dyDescent="0.2">
      <c r="A126" s="19"/>
      <c r="D126" s="20"/>
      <c r="F126" s="75"/>
      <c r="G126" s="75"/>
      <c r="H126" s="75"/>
      <c r="I126" s="75"/>
      <c r="J126" s="75"/>
    </row>
    <row r="127" spans="1:10" x14ac:dyDescent="0.2">
      <c r="A127" s="19"/>
      <c r="D127" s="20"/>
      <c r="F127" s="75"/>
      <c r="G127" s="75"/>
      <c r="H127" s="75"/>
      <c r="I127" s="75"/>
      <c r="J127" s="40"/>
    </row>
    <row r="128" spans="1:10" x14ac:dyDescent="0.2">
      <c r="D128" s="20"/>
      <c r="F128" s="75"/>
      <c r="G128" s="75"/>
      <c r="H128" s="75"/>
      <c r="I128" s="75"/>
      <c r="J128" s="75"/>
    </row>
    <row r="129" spans="1:10" x14ac:dyDescent="0.2">
      <c r="A129" s="19"/>
      <c r="D129" s="20"/>
      <c r="F129" s="75"/>
      <c r="G129" s="75"/>
      <c r="H129" s="75"/>
      <c r="I129" s="75"/>
      <c r="J129" s="40"/>
    </row>
    <row r="130" spans="1:10" x14ac:dyDescent="0.2">
      <c r="F130" s="31"/>
      <c r="G130" s="31"/>
      <c r="H130" s="31"/>
      <c r="I130" s="31"/>
      <c r="J130" s="31"/>
    </row>
    <row r="131" spans="1:10" x14ac:dyDescent="0.2">
      <c r="A131" s="19"/>
      <c r="D131" s="20"/>
      <c r="F131" s="31"/>
      <c r="G131" s="31"/>
      <c r="H131" s="31"/>
      <c r="I131" s="31"/>
      <c r="J131" s="68"/>
    </row>
    <row r="132" spans="1:10" x14ac:dyDescent="0.2">
      <c r="B132" s="9"/>
      <c r="C132" s="9"/>
      <c r="F132" s="31"/>
      <c r="G132" s="31"/>
      <c r="H132" s="31"/>
      <c r="I132" s="31"/>
      <c r="J132" s="31"/>
    </row>
    <row r="133" spans="1:10" x14ac:dyDescent="0.2">
      <c r="F133" s="31"/>
      <c r="G133" s="31"/>
      <c r="H133" s="31"/>
      <c r="I133" s="31"/>
      <c r="J133" s="75"/>
    </row>
    <row r="134" spans="1:10" x14ac:dyDescent="0.2">
      <c r="A134" s="19"/>
      <c r="D134" s="20"/>
      <c r="F134" s="31"/>
      <c r="G134" s="31"/>
      <c r="H134" s="31"/>
      <c r="I134" s="31"/>
      <c r="J134" s="21"/>
    </row>
    <row r="135" spans="1:10" x14ac:dyDescent="0.2">
      <c r="F135" s="31"/>
      <c r="G135" s="31"/>
      <c r="H135" s="31"/>
      <c r="I135" s="31"/>
      <c r="J135" s="75"/>
    </row>
    <row r="136" spans="1:10" x14ac:dyDescent="0.2">
      <c r="F136" s="31"/>
      <c r="G136" s="31"/>
      <c r="H136" s="31"/>
      <c r="I136" s="31"/>
      <c r="J136" s="75"/>
    </row>
    <row r="137" spans="1:10" x14ac:dyDescent="0.2">
      <c r="F137" s="31"/>
      <c r="G137" s="31"/>
      <c r="H137" s="31"/>
      <c r="I137" s="31"/>
      <c r="J137" s="31"/>
    </row>
    <row r="138" spans="1:10" x14ac:dyDescent="0.2">
      <c r="A138" s="19"/>
      <c r="F138" s="31"/>
      <c r="G138" s="31"/>
      <c r="H138" s="31"/>
      <c r="I138" s="31"/>
      <c r="J138" s="31"/>
    </row>
    <row r="141" spans="1:10" x14ac:dyDescent="0.2">
      <c r="A141" s="6"/>
    </row>
    <row r="142" spans="1:10" ht="12" x14ac:dyDescent="0.25">
      <c r="J142" s="34"/>
    </row>
    <row r="143" spans="1:10" ht="12" x14ac:dyDescent="0.25">
      <c r="A143" s="2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2" x14ac:dyDescent="0.25">
      <c r="A144" s="28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2" x14ac:dyDescent="0.25">
      <c r="A145" s="2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2" x14ac:dyDescent="0.25">
      <c r="A146" s="1"/>
      <c r="F146" s="3"/>
      <c r="G146" s="36"/>
      <c r="H146" s="14"/>
      <c r="I146" s="36"/>
    </row>
    <row r="147" spans="1:10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50" spans="1:10" ht="12" x14ac:dyDescent="0.25">
      <c r="A150" s="3"/>
      <c r="D150" s="3"/>
      <c r="F150" s="3"/>
      <c r="G150" s="3"/>
      <c r="H150" s="3"/>
      <c r="I150" s="3"/>
      <c r="J150" s="3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3" spans="1:10" ht="12" x14ac:dyDescent="0.25">
      <c r="A153" s="63"/>
    </row>
    <row r="154" spans="1:10" x14ac:dyDescent="0.2">
      <c r="A154" s="19"/>
    </row>
    <row r="155" spans="1:10" x14ac:dyDescent="0.2">
      <c r="A155" s="19"/>
      <c r="D155" s="20"/>
      <c r="F155" s="64"/>
      <c r="G155" s="64"/>
      <c r="H155" s="64"/>
      <c r="I155" s="64"/>
      <c r="J155" s="64"/>
    </row>
    <row r="156" spans="1:10" x14ac:dyDescent="0.2">
      <c r="A156" s="19"/>
      <c r="D156" s="20"/>
      <c r="F156" s="64"/>
      <c r="G156" s="64"/>
      <c r="H156" s="64"/>
      <c r="I156" s="64"/>
      <c r="J156" s="64"/>
    </row>
    <row r="157" spans="1:10" x14ac:dyDescent="0.2">
      <c r="A157" s="19"/>
      <c r="D157" s="20"/>
      <c r="F157" s="64"/>
      <c r="G157" s="64"/>
      <c r="H157" s="64"/>
      <c r="I157" s="64"/>
      <c r="J157" s="64"/>
    </row>
    <row r="158" spans="1:10" x14ac:dyDescent="0.2">
      <c r="A158" s="19"/>
      <c r="D158" s="20"/>
      <c r="F158" s="64"/>
      <c r="G158" s="64"/>
      <c r="H158" s="64"/>
      <c r="I158" s="80"/>
      <c r="J158" s="64"/>
    </row>
    <row r="159" spans="1:10" x14ac:dyDescent="0.2">
      <c r="F159" s="66"/>
      <c r="G159" s="68"/>
      <c r="H159" s="66"/>
      <c r="I159" s="66"/>
      <c r="J159" s="66"/>
    </row>
    <row r="160" spans="1:10" x14ac:dyDescent="0.2">
      <c r="A160" s="19"/>
      <c r="D160" s="20"/>
      <c r="F160" s="68"/>
      <c r="G160" s="68"/>
      <c r="H160" s="68"/>
      <c r="I160" s="68"/>
      <c r="J160" s="68"/>
    </row>
    <row r="161" spans="1:10" x14ac:dyDescent="0.2">
      <c r="F161" s="66"/>
      <c r="G161" s="68"/>
      <c r="H161" s="66"/>
      <c r="I161" s="66"/>
      <c r="J161" s="66"/>
    </row>
    <row r="162" spans="1:10" ht="12" x14ac:dyDescent="0.25">
      <c r="A162" s="63"/>
      <c r="F162" s="68"/>
      <c r="G162" s="68"/>
      <c r="H162" s="68"/>
      <c r="I162" s="64"/>
      <c r="J162" s="68"/>
    </row>
    <row r="163" spans="1:10" x14ac:dyDescent="0.2">
      <c r="A163" s="19"/>
      <c r="F163" s="68"/>
      <c r="G163" s="68"/>
      <c r="H163" s="68"/>
      <c r="I163" s="68"/>
      <c r="J163" s="68"/>
    </row>
    <row r="164" spans="1:10" x14ac:dyDescent="0.2">
      <c r="A164" s="19"/>
      <c r="D164" s="20"/>
      <c r="F164" s="64"/>
      <c r="G164" s="64"/>
      <c r="H164" s="64"/>
      <c r="I164" s="64"/>
      <c r="J164" s="64"/>
    </row>
    <row r="165" spans="1:10" x14ac:dyDescent="0.2">
      <c r="A165" s="19"/>
      <c r="D165" s="20"/>
      <c r="F165" s="64"/>
      <c r="G165" s="64"/>
      <c r="H165" s="64"/>
      <c r="I165" s="64"/>
      <c r="J165" s="64"/>
    </row>
    <row r="166" spans="1:10" x14ac:dyDescent="0.2">
      <c r="A166" s="19"/>
      <c r="D166" s="20"/>
      <c r="F166" s="64"/>
      <c r="G166" s="64"/>
      <c r="H166" s="64"/>
      <c r="I166" s="64"/>
      <c r="J166" s="64"/>
    </row>
    <row r="167" spans="1:10" x14ac:dyDescent="0.2">
      <c r="A167" s="19"/>
      <c r="F167" s="64"/>
      <c r="G167" s="64"/>
      <c r="H167" s="64"/>
      <c r="I167" s="64"/>
      <c r="J167" s="64"/>
    </row>
    <row r="168" spans="1:10" x14ac:dyDescent="0.2">
      <c r="A168" s="6"/>
      <c r="D168" s="20"/>
      <c r="F168" s="64"/>
      <c r="G168" s="64"/>
      <c r="H168" s="64"/>
      <c r="I168" s="64"/>
      <c r="J168" s="64"/>
    </row>
    <row r="169" spans="1:10" x14ac:dyDescent="0.2">
      <c r="A169" s="19"/>
      <c r="D169" s="20"/>
      <c r="F169" s="64"/>
      <c r="G169" s="64"/>
      <c r="H169" s="64"/>
      <c r="I169" s="64"/>
      <c r="J169" s="64"/>
    </row>
    <row r="170" spans="1:10" x14ac:dyDescent="0.2">
      <c r="A170" s="19"/>
      <c r="D170" s="20"/>
      <c r="F170" s="64"/>
      <c r="G170" s="64"/>
      <c r="H170" s="64"/>
      <c r="I170" s="64"/>
      <c r="J170" s="64"/>
    </row>
    <row r="171" spans="1:10" x14ac:dyDescent="0.2">
      <c r="A171" s="19"/>
      <c r="D171" s="20"/>
      <c r="F171" s="64"/>
      <c r="G171" s="64"/>
      <c r="H171" s="64"/>
      <c r="I171" s="64"/>
      <c r="J171" s="64"/>
    </row>
    <row r="172" spans="1:10" x14ac:dyDescent="0.2">
      <c r="A172" s="19"/>
      <c r="D172" s="20"/>
      <c r="F172" s="64"/>
      <c r="G172" s="64"/>
      <c r="H172" s="64"/>
      <c r="I172" s="64"/>
      <c r="J172" s="64"/>
    </row>
    <row r="173" spans="1:10" x14ac:dyDescent="0.2">
      <c r="A173" s="19"/>
      <c r="D173" s="20"/>
      <c r="F173" s="64"/>
      <c r="G173" s="64"/>
      <c r="H173" s="64"/>
      <c r="I173" s="64"/>
      <c r="J173" s="64"/>
    </row>
    <row r="174" spans="1:10" x14ac:dyDescent="0.2">
      <c r="A174" s="19"/>
      <c r="D174" s="20"/>
      <c r="F174" s="64"/>
      <c r="G174" s="64"/>
      <c r="H174" s="64"/>
      <c r="I174" s="64"/>
      <c r="J174" s="64"/>
    </row>
    <row r="175" spans="1:10" x14ac:dyDescent="0.2">
      <c r="F175" s="68"/>
      <c r="G175" s="68"/>
      <c r="H175" s="80"/>
      <c r="I175" s="68"/>
      <c r="J175" s="68"/>
    </row>
    <row r="176" spans="1:10" x14ac:dyDescent="0.2">
      <c r="A176" s="19"/>
      <c r="D176" s="20"/>
      <c r="F176" s="68"/>
      <c r="G176" s="68"/>
      <c r="H176" s="68"/>
      <c r="I176" s="68"/>
      <c r="J176" s="68"/>
    </row>
    <row r="177" spans="1:10" x14ac:dyDescent="0.2">
      <c r="F177" s="68"/>
      <c r="G177" s="68"/>
      <c r="H177" s="68"/>
      <c r="I177" s="68"/>
      <c r="J177" s="68"/>
    </row>
    <row r="178" spans="1:10" ht="12" x14ac:dyDescent="0.25">
      <c r="A178" s="63"/>
      <c r="F178" s="31"/>
      <c r="G178" s="31"/>
      <c r="H178" s="31"/>
      <c r="I178" s="31"/>
      <c r="J178" s="31"/>
    </row>
    <row r="179" spans="1:10" x14ac:dyDescent="0.2">
      <c r="A179" s="19"/>
      <c r="F179" s="31"/>
      <c r="G179" s="31"/>
      <c r="H179" s="31"/>
      <c r="I179" s="31"/>
      <c r="J179" s="31"/>
    </row>
    <row r="180" spans="1:10" x14ac:dyDescent="0.2">
      <c r="A180" s="19"/>
      <c r="D180" s="20"/>
      <c r="F180" s="72"/>
      <c r="G180" s="31"/>
      <c r="H180" s="72"/>
      <c r="I180" s="72"/>
      <c r="J180" s="72"/>
    </row>
    <row r="181" spans="1:10" x14ac:dyDescent="0.2">
      <c r="A181" s="19"/>
      <c r="D181" s="20"/>
      <c r="F181" s="64"/>
      <c r="G181" s="31"/>
      <c r="H181" s="64"/>
      <c r="I181" s="64"/>
      <c r="J181" s="64"/>
    </row>
    <row r="182" spans="1:10" x14ac:dyDescent="0.2">
      <c r="A182" s="19"/>
      <c r="D182" s="20"/>
      <c r="F182" s="64"/>
      <c r="G182" s="31"/>
      <c r="H182" s="64"/>
      <c r="I182" s="64"/>
      <c r="J182" s="64"/>
    </row>
    <row r="183" spans="1:10" x14ac:dyDescent="0.2">
      <c r="F183" s="31"/>
      <c r="G183" s="31"/>
      <c r="H183" s="31"/>
      <c r="I183" s="31"/>
      <c r="J183" s="31"/>
    </row>
    <row r="184" spans="1:10" x14ac:dyDescent="0.2">
      <c r="A184" s="19"/>
      <c r="D184" s="20"/>
      <c r="F184" s="72"/>
      <c r="G184" s="31"/>
      <c r="H184" s="72"/>
      <c r="I184" s="72"/>
      <c r="J184" s="72"/>
    </row>
    <row r="185" spans="1:10" x14ac:dyDescent="0.2">
      <c r="F185" s="31"/>
      <c r="G185" s="31"/>
      <c r="H185" s="31"/>
      <c r="I185" s="31"/>
      <c r="J185" s="31"/>
    </row>
    <row r="186" spans="1:10" x14ac:dyDescent="0.2">
      <c r="F186" s="31"/>
      <c r="G186" s="31"/>
      <c r="H186" s="31"/>
      <c r="I186" s="31"/>
      <c r="J186" s="31"/>
    </row>
    <row r="187" spans="1:10" x14ac:dyDescent="0.2">
      <c r="A187" s="19"/>
      <c r="D187" s="20"/>
      <c r="F187" s="21"/>
      <c r="G187" s="31"/>
      <c r="H187" s="21"/>
      <c r="I187" s="21"/>
      <c r="J187" s="21"/>
    </row>
    <row r="188" spans="1:10" x14ac:dyDescent="0.2">
      <c r="A188" s="19"/>
      <c r="D188" s="20"/>
      <c r="F188" s="21"/>
      <c r="G188" s="31"/>
      <c r="H188" s="21"/>
      <c r="I188" s="21"/>
      <c r="J188" s="21"/>
    </row>
    <row r="189" spans="1:10" x14ac:dyDescent="0.2">
      <c r="F189" s="21"/>
      <c r="G189" s="31"/>
      <c r="H189" s="21"/>
      <c r="I189" s="21"/>
      <c r="J189" s="21"/>
    </row>
    <row r="190" spans="1:10" x14ac:dyDescent="0.2">
      <c r="F190" s="21"/>
      <c r="G190" s="31"/>
      <c r="H190" s="21"/>
      <c r="I190" s="21"/>
      <c r="J190" s="21"/>
    </row>
    <row r="191" spans="1:10" x14ac:dyDescent="0.2">
      <c r="A191" s="19"/>
      <c r="D191" s="20"/>
      <c r="F191" s="21"/>
      <c r="G191" s="31"/>
      <c r="H191" s="21"/>
      <c r="I191" s="21"/>
      <c r="J191" s="21"/>
    </row>
    <row r="192" spans="1:10" x14ac:dyDescent="0.2">
      <c r="A192" s="19"/>
      <c r="D192" s="20"/>
      <c r="F192" s="72"/>
      <c r="G192" s="31"/>
      <c r="H192" s="72"/>
      <c r="I192" s="72"/>
      <c r="J192" s="72"/>
    </row>
    <row r="193" spans="1:10" x14ac:dyDescent="0.2">
      <c r="F193" s="31"/>
      <c r="G193" s="31"/>
      <c r="H193" s="31"/>
      <c r="I193" s="31"/>
      <c r="J193" s="31"/>
    </row>
    <row r="194" spans="1:10" x14ac:dyDescent="0.2">
      <c r="A194" s="19"/>
      <c r="D194" s="20"/>
      <c r="F194" s="75"/>
      <c r="G194" s="75"/>
      <c r="H194" s="75"/>
      <c r="I194" s="75"/>
      <c r="J194" s="75"/>
    </row>
    <row r="195" spans="1:10" x14ac:dyDescent="0.2">
      <c r="F195" s="75"/>
      <c r="G195" s="75"/>
      <c r="H195" s="75"/>
      <c r="I195" s="75"/>
      <c r="J195" s="75"/>
    </row>
    <row r="196" spans="1:10" x14ac:dyDescent="0.2">
      <c r="F196" s="75"/>
      <c r="G196" s="75"/>
      <c r="H196" s="75"/>
      <c r="I196" s="75"/>
      <c r="J196" s="75"/>
    </row>
    <row r="197" spans="1:10" x14ac:dyDescent="0.2">
      <c r="F197" s="75"/>
      <c r="G197" s="75"/>
      <c r="H197" s="75"/>
      <c r="I197" s="75"/>
      <c r="J197" s="75"/>
    </row>
    <row r="198" spans="1:10" x14ac:dyDescent="0.2">
      <c r="A198" s="19"/>
      <c r="D198" s="20"/>
      <c r="F198" s="75"/>
      <c r="G198" s="75"/>
      <c r="H198" s="75"/>
      <c r="I198" s="75"/>
      <c r="J198" s="75"/>
    </row>
    <row r="199" spans="1:10" x14ac:dyDescent="0.2">
      <c r="A199" s="19"/>
      <c r="D199" s="20"/>
      <c r="F199" s="75"/>
      <c r="G199" s="75"/>
      <c r="H199" s="75"/>
      <c r="I199" s="75"/>
      <c r="J199" s="75"/>
    </row>
    <row r="200" spans="1:10" x14ac:dyDescent="0.2">
      <c r="D200" s="20"/>
      <c r="F200" s="31"/>
      <c r="G200" s="31"/>
      <c r="H200" s="31"/>
      <c r="I200" s="31"/>
      <c r="J200" s="75"/>
    </row>
    <row r="201" spans="1:10" x14ac:dyDescent="0.2">
      <c r="F201" s="31"/>
      <c r="G201" s="31"/>
      <c r="H201" s="31"/>
      <c r="I201" s="31"/>
      <c r="J201" s="31"/>
    </row>
    <row r="202" spans="1:10" x14ac:dyDescent="0.2">
      <c r="A202" s="19"/>
      <c r="D202" s="20"/>
      <c r="F202" s="31"/>
      <c r="G202" s="31"/>
      <c r="H202" s="31"/>
      <c r="I202" s="31"/>
      <c r="J202" s="68"/>
    </row>
    <row r="203" spans="1:10" x14ac:dyDescent="0.2">
      <c r="B203" s="9"/>
      <c r="C203" s="9"/>
      <c r="F203" s="31"/>
      <c r="G203" s="31"/>
      <c r="H203" s="31"/>
      <c r="I203" s="31"/>
      <c r="J203" s="31"/>
    </row>
    <row r="204" spans="1:10" x14ac:dyDescent="0.2">
      <c r="F204" s="31"/>
      <c r="G204" s="31"/>
      <c r="H204" s="31"/>
      <c r="I204" s="31"/>
      <c r="J204" s="75"/>
    </row>
    <row r="205" spans="1:10" x14ac:dyDescent="0.2">
      <c r="A205" s="19"/>
      <c r="D205" s="20"/>
      <c r="F205" s="31"/>
      <c r="G205" s="31"/>
      <c r="H205" s="31"/>
      <c r="I205" s="31"/>
      <c r="J205" s="21"/>
    </row>
    <row r="206" spans="1:10" x14ac:dyDescent="0.2">
      <c r="F206" s="31"/>
      <c r="G206" s="31"/>
      <c r="H206" s="31"/>
      <c r="I206" s="31"/>
      <c r="J206" s="31"/>
    </row>
    <row r="207" spans="1:10" x14ac:dyDescent="0.2">
      <c r="F207" s="31"/>
      <c r="G207" s="31"/>
      <c r="H207" s="31"/>
      <c r="I207" s="31"/>
      <c r="J207" s="75"/>
    </row>
    <row r="208" spans="1:10" x14ac:dyDescent="0.2">
      <c r="F208" s="31"/>
      <c r="G208" s="31"/>
      <c r="H208" s="31"/>
      <c r="I208" s="31"/>
      <c r="J208" s="75"/>
    </row>
    <row r="209" spans="1:11" x14ac:dyDescent="0.2">
      <c r="F209" s="31"/>
      <c r="G209" s="31"/>
      <c r="H209" s="31"/>
      <c r="I209" s="31"/>
      <c r="J209" s="75"/>
    </row>
    <row r="210" spans="1:11" x14ac:dyDescent="0.2">
      <c r="F210" s="31"/>
      <c r="G210" s="31"/>
      <c r="H210" s="31"/>
      <c r="I210" s="31"/>
      <c r="J210" s="75"/>
    </row>
    <row r="211" spans="1:11" x14ac:dyDescent="0.2">
      <c r="F211" s="31"/>
      <c r="G211" s="31"/>
      <c r="H211" s="31"/>
      <c r="I211" s="31"/>
      <c r="J211" s="31"/>
    </row>
    <row r="212" spans="1:11" x14ac:dyDescent="0.2">
      <c r="A212" s="19"/>
      <c r="F212" s="31"/>
      <c r="G212" s="31"/>
      <c r="H212" s="31"/>
      <c r="I212" s="31"/>
      <c r="J212" s="31"/>
    </row>
    <row r="215" spans="1:11" x14ac:dyDescent="0.2">
      <c r="A215" s="6"/>
    </row>
    <row r="216" spans="1:11" ht="12" x14ac:dyDescent="0.25">
      <c r="J216" s="34"/>
    </row>
    <row r="217" spans="1:11" ht="12" x14ac:dyDescent="0.25">
      <c r="A217" s="24"/>
      <c r="B217" s="4"/>
      <c r="C217" s="4"/>
      <c r="D217" s="4"/>
      <c r="E217" s="4"/>
      <c r="F217" s="4"/>
      <c r="G217" s="4"/>
      <c r="H217" s="4"/>
      <c r="I217" s="4"/>
      <c r="J217" s="4"/>
    </row>
    <row r="218" spans="1:11" ht="12" x14ac:dyDescent="0.25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36"/>
    </row>
    <row r="219" spans="1:11" ht="12" x14ac:dyDescent="0.25">
      <c r="A219" s="24"/>
      <c r="B219" s="4"/>
      <c r="C219" s="4"/>
      <c r="D219" s="4"/>
      <c r="E219" s="4"/>
      <c r="F219" s="4"/>
      <c r="G219" s="4"/>
      <c r="H219" s="4"/>
      <c r="I219" s="4"/>
      <c r="J219" s="4"/>
    </row>
    <row r="220" spans="1:11" ht="12" x14ac:dyDescent="0.25">
      <c r="A220" s="1"/>
      <c r="F220" s="3"/>
      <c r="G220" s="36"/>
      <c r="H220" s="14"/>
      <c r="I220" s="36"/>
    </row>
    <row r="221" spans="1:1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4" spans="1:11" ht="12" x14ac:dyDescent="0.25">
      <c r="A224" s="3"/>
      <c r="D224" s="3"/>
      <c r="F224" s="3"/>
      <c r="G224" s="3"/>
      <c r="H224" s="3"/>
      <c r="I224" s="3"/>
      <c r="J224" s="3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7" spans="1:10" ht="12" x14ac:dyDescent="0.25">
      <c r="A227" s="63"/>
    </row>
    <row r="228" spans="1:10" x14ac:dyDescent="0.2">
      <c r="A228" s="19"/>
    </row>
    <row r="229" spans="1:10" x14ac:dyDescent="0.2">
      <c r="A229" s="19"/>
      <c r="D229" s="20"/>
      <c r="F229" s="64"/>
      <c r="G229" s="64"/>
      <c r="H229" s="64"/>
      <c r="I229" s="64"/>
      <c r="J229" s="64"/>
    </row>
    <row r="230" spans="1:10" x14ac:dyDescent="0.2">
      <c r="A230" s="19"/>
      <c r="D230" s="20"/>
      <c r="F230" s="64"/>
      <c r="G230" s="64"/>
      <c r="H230" s="64"/>
      <c r="I230" s="64"/>
      <c r="J230" s="64"/>
    </row>
    <row r="231" spans="1:10" x14ac:dyDescent="0.2">
      <c r="A231" s="19"/>
      <c r="D231" s="20"/>
      <c r="F231" s="64"/>
      <c r="G231" s="64"/>
      <c r="H231" s="64"/>
      <c r="I231" s="64"/>
      <c r="J231" s="64"/>
    </row>
    <row r="232" spans="1:10" x14ac:dyDescent="0.2">
      <c r="A232" s="19"/>
      <c r="D232" s="20"/>
      <c r="F232" s="64"/>
      <c r="G232" s="64"/>
      <c r="H232" s="64"/>
      <c r="I232" s="80"/>
      <c r="J232" s="64"/>
    </row>
    <row r="233" spans="1:10" x14ac:dyDescent="0.2">
      <c r="F233" s="66"/>
      <c r="G233" s="68"/>
      <c r="H233" s="66"/>
      <c r="I233" s="66"/>
      <c r="J233" s="66"/>
    </row>
    <row r="234" spans="1:10" x14ac:dyDescent="0.2">
      <c r="A234" s="19"/>
      <c r="D234" s="20"/>
      <c r="F234" s="68"/>
      <c r="G234" s="68"/>
      <c r="H234" s="68"/>
      <c r="I234" s="68"/>
      <c r="J234" s="68"/>
    </row>
    <row r="235" spans="1:10" x14ac:dyDescent="0.2">
      <c r="F235" s="66"/>
      <c r="G235" s="68"/>
      <c r="H235" s="66"/>
      <c r="I235" s="66"/>
      <c r="J235" s="66"/>
    </row>
    <row r="236" spans="1:10" ht="12" x14ac:dyDescent="0.25">
      <c r="A236" s="63"/>
      <c r="F236" s="68"/>
      <c r="G236" s="68"/>
      <c r="H236" s="68"/>
      <c r="I236" s="64"/>
      <c r="J236" s="68"/>
    </row>
    <row r="237" spans="1:10" x14ac:dyDescent="0.2">
      <c r="A237" s="19"/>
      <c r="F237" s="68"/>
      <c r="G237" s="68"/>
      <c r="H237" s="68"/>
      <c r="I237" s="68"/>
      <c r="J237" s="68"/>
    </row>
    <row r="238" spans="1:10" x14ac:dyDescent="0.2">
      <c r="A238" s="19"/>
      <c r="D238" s="20"/>
      <c r="F238" s="64"/>
      <c r="G238" s="64"/>
      <c r="H238" s="64"/>
      <c r="I238" s="64"/>
      <c r="J238" s="64"/>
    </row>
    <row r="239" spans="1:10" x14ac:dyDescent="0.2">
      <c r="A239" s="19"/>
      <c r="D239" s="20"/>
      <c r="F239" s="64"/>
      <c r="G239" s="64"/>
      <c r="H239" s="64"/>
      <c r="I239" s="64"/>
      <c r="J239" s="64"/>
    </row>
    <row r="240" spans="1:10" x14ac:dyDescent="0.2">
      <c r="A240" s="19"/>
      <c r="D240" s="20"/>
      <c r="F240" s="64"/>
      <c r="G240" s="64"/>
      <c r="H240" s="64"/>
      <c r="I240" s="64"/>
      <c r="J240" s="64"/>
    </row>
    <row r="241" spans="1:10" x14ac:dyDescent="0.2">
      <c r="A241" s="19"/>
      <c r="F241" s="64"/>
      <c r="G241" s="64"/>
      <c r="H241" s="64"/>
      <c r="I241" s="64"/>
      <c r="J241" s="64"/>
    </row>
    <row r="242" spans="1:10" x14ac:dyDescent="0.2">
      <c r="A242" s="6"/>
      <c r="D242" s="20"/>
      <c r="F242" s="64"/>
      <c r="G242" s="64"/>
      <c r="H242" s="64"/>
      <c r="I242" s="64"/>
      <c r="J242" s="64"/>
    </row>
    <row r="243" spans="1:10" x14ac:dyDescent="0.2">
      <c r="A243" s="19"/>
      <c r="D243" s="20"/>
      <c r="F243" s="64"/>
      <c r="G243" s="64"/>
      <c r="H243" s="64"/>
      <c r="I243" s="64"/>
      <c r="J243" s="64"/>
    </row>
    <row r="244" spans="1:10" x14ac:dyDescent="0.2">
      <c r="A244" s="19"/>
      <c r="D244" s="20"/>
      <c r="F244" s="64"/>
      <c r="G244" s="64"/>
      <c r="H244" s="64"/>
      <c r="I244" s="64"/>
      <c r="J244" s="64"/>
    </row>
    <row r="245" spans="1:10" x14ac:dyDescent="0.2">
      <c r="A245" s="19"/>
      <c r="D245" s="20"/>
      <c r="F245" s="64"/>
      <c r="G245" s="64"/>
      <c r="H245" s="64"/>
      <c r="I245" s="64"/>
      <c r="J245" s="64"/>
    </row>
    <row r="246" spans="1:10" x14ac:dyDescent="0.2">
      <c r="A246" s="19"/>
      <c r="D246" s="20"/>
      <c r="F246" s="64"/>
      <c r="G246" s="64"/>
      <c r="H246" s="64"/>
      <c r="I246" s="64"/>
      <c r="J246" s="64"/>
    </row>
    <row r="247" spans="1:10" x14ac:dyDescent="0.2">
      <c r="A247" s="19"/>
      <c r="D247" s="20"/>
      <c r="F247" s="64"/>
      <c r="G247" s="64"/>
      <c r="H247" s="64"/>
      <c r="I247" s="64"/>
      <c r="J247" s="64"/>
    </row>
    <row r="248" spans="1:10" x14ac:dyDescent="0.2">
      <c r="A248" s="19"/>
      <c r="D248" s="20"/>
      <c r="F248" s="64"/>
      <c r="G248" s="64"/>
      <c r="H248" s="64"/>
      <c r="I248" s="64"/>
      <c r="J248" s="64"/>
    </row>
    <row r="249" spans="1:10" x14ac:dyDescent="0.2">
      <c r="F249" s="68"/>
      <c r="G249" s="68"/>
      <c r="H249" s="80"/>
      <c r="I249" s="68"/>
      <c r="J249" s="68"/>
    </row>
    <row r="250" spans="1:10" x14ac:dyDescent="0.2">
      <c r="A250" s="19"/>
      <c r="D250" s="20"/>
      <c r="F250" s="68"/>
      <c r="G250" s="68"/>
      <c r="H250" s="68"/>
      <c r="I250" s="68"/>
      <c r="J250" s="68"/>
    </row>
    <row r="251" spans="1:10" x14ac:dyDescent="0.2">
      <c r="F251" s="68"/>
      <c r="G251" s="68"/>
      <c r="H251" s="68"/>
      <c r="I251" s="68"/>
      <c r="J251" s="68"/>
    </row>
    <row r="252" spans="1:10" ht="12" x14ac:dyDescent="0.25">
      <c r="A252" s="63"/>
      <c r="F252" s="31"/>
      <c r="G252" s="31"/>
      <c r="H252" s="31"/>
      <c r="I252" s="31"/>
      <c r="J252" s="31"/>
    </row>
    <row r="253" spans="1:10" x14ac:dyDescent="0.2">
      <c r="A253" s="19"/>
      <c r="F253" s="31"/>
      <c r="G253" s="31"/>
      <c r="H253" s="31"/>
      <c r="I253" s="31"/>
      <c r="J253" s="31"/>
    </row>
    <row r="254" spans="1:10" x14ac:dyDescent="0.2">
      <c r="A254" s="19"/>
      <c r="D254" s="20"/>
      <c r="F254" s="72"/>
      <c r="G254" s="31"/>
      <c r="H254" s="72"/>
      <c r="I254" s="72"/>
      <c r="J254" s="72"/>
    </row>
    <row r="255" spans="1:10" x14ac:dyDescent="0.2">
      <c r="A255" s="19"/>
      <c r="D255" s="20"/>
      <c r="F255" s="64"/>
      <c r="G255" s="31"/>
      <c r="H255" s="64"/>
      <c r="I255" s="64"/>
      <c r="J255" s="64"/>
    </row>
    <row r="256" spans="1:10" x14ac:dyDescent="0.2">
      <c r="A256" s="19"/>
      <c r="D256" s="20"/>
      <c r="F256" s="64"/>
      <c r="G256" s="31"/>
      <c r="H256" s="64"/>
      <c r="I256" s="64"/>
      <c r="J256" s="64"/>
    </row>
    <row r="257" spans="1:10" x14ac:dyDescent="0.2">
      <c r="F257" s="31"/>
      <c r="G257" s="31"/>
      <c r="H257" s="31"/>
      <c r="I257" s="31"/>
      <c r="J257" s="31"/>
    </row>
    <row r="258" spans="1:10" x14ac:dyDescent="0.2">
      <c r="A258" s="19"/>
      <c r="D258" s="20"/>
      <c r="F258" s="72"/>
      <c r="G258" s="31"/>
      <c r="H258" s="72"/>
      <c r="I258" s="72"/>
      <c r="J258" s="72"/>
    </row>
    <row r="259" spans="1:10" x14ac:dyDescent="0.2">
      <c r="F259" s="31"/>
      <c r="G259" s="31"/>
      <c r="H259" s="31"/>
      <c r="I259" s="31"/>
      <c r="J259" s="31"/>
    </row>
    <row r="260" spans="1:10" x14ac:dyDescent="0.2">
      <c r="F260" s="31"/>
      <c r="G260" s="31"/>
      <c r="H260" s="31"/>
      <c r="I260" s="31"/>
      <c r="J260" s="31"/>
    </row>
    <row r="261" spans="1:10" x14ac:dyDescent="0.2">
      <c r="A261" s="19"/>
      <c r="D261" s="20"/>
      <c r="F261" s="21"/>
      <c r="G261" s="31"/>
      <c r="H261" s="21"/>
      <c r="I261" s="21"/>
      <c r="J261" s="21"/>
    </row>
    <row r="262" spans="1:10" x14ac:dyDescent="0.2">
      <c r="A262" s="19"/>
      <c r="D262" s="20"/>
      <c r="F262" s="21"/>
      <c r="G262" s="31"/>
      <c r="H262" s="21"/>
      <c r="I262" s="21"/>
      <c r="J262" s="21"/>
    </row>
    <row r="263" spans="1:10" x14ac:dyDescent="0.2">
      <c r="F263" s="21"/>
      <c r="G263" s="31"/>
      <c r="H263" s="21"/>
      <c r="I263" s="21"/>
      <c r="J263" s="21"/>
    </row>
    <row r="264" spans="1:10" x14ac:dyDescent="0.2">
      <c r="F264" s="21"/>
      <c r="G264" s="31"/>
      <c r="H264" s="21"/>
      <c r="I264" s="21"/>
      <c r="J264" s="21"/>
    </row>
    <row r="265" spans="1:10" x14ac:dyDescent="0.2">
      <c r="A265" s="19"/>
      <c r="D265" s="20"/>
      <c r="F265" s="21"/>
      <c r="G265" s="31"/>
      <c r="H265" s="21"/>
      <c r="I265" s="21"/>
      <c r="J265" s="21"/>
    </row>
    <row r="266" spans="1:10" x14ac:dyDescent="0.2">
      <c r="A266" s="19"/>
      <c r="D266" s="20"/>
      <c r="F266" s="72"/>
      <c r="G266" s="31"/>
      <c r="H266" s="72"/>
      <c r="I266" s="72"/>
      <c r="J266" s="72"/>
    </row>
    <row r="267" spans="1:10" x14ac:dyDescent="0.2">
      <c r="F267" s="31"/>
      <c r="G267" s="31"/>
      <c r="H267" s="31"/>
      <c r="I267" s="31"/>
      <c r="J267" s="31"/>
    </row>
    <row r="268" spans="1:10" x14ac:dyDescent="0.2">
      <c r="A268" s="19"/>
      <c r="D268" s="20"/>
      <c r="F268" s="75"/>
      <c r="G268" s="75"/>
      <c r="H268" s="75"/>
      <c r="I268" s="75"/>
      <c r="J268" s="75"/>
    </row>
    <row r="269" spans="1:10" x14ac:dyDescent="0.2">
      <c r="F269" s="75"/>
      <c r="G269" s="75"/>
      <c r="H269" s="75"/>
      <c r="I269" s="75"/>
      <c r="J269" s="75"/>
    </row>
    <row r="270" spans="1:10" x14ac:dyDescent="0.2">
      <c r="F270" s="75"/>
      <c r="G270" s="75"/>
      <c r="H270" s="75"/>
      <c r="I270" s="75"/>
      <c r="J270" s="75"/>
    </row>
    <row r="271" spans="1:10" x14ac:dyDescent="0.2">
      <c r="F271" s="75"/>
      <c r="G271" s="75"/>
      <c r="H271" s="75"/>
      <c r="I271" s="75"/>
      <c r="J271" s="75"/>
    </row>
    <row r="272" spans="1:10" x14ac:dyDescent="0.2">
      <c r="A272" s="19"/>
      <c r="D272" s="20"/>
      <c r="F272" s="75"/>
      <c r="G272" s="75"/>
      <c r="H272" s="75"/>
      <c r="I272" s="75"/>
      <c r="J272" s="75"/>
    </row>
    <row r="273" spans="1:10" x14ac:dyDescent="0.2">
      <c r="F273" s="31"/>
      <c r="G273" s="31"/>
      <c r="H273" s="31"/>
      <c r="I273" s="31"/>
      <c r="J273" s="31"/>
    </row>
    <row r="274" spans="1:10" x14ac:dyDescent="0.2">
      <c r="A274" s="19"/>
      <c r="D274" s="20"/>
      <c r="F274" s="75"/>
      <c r="G274" s="75"/>
      <c r="H274" s="75"/>
      <c r="I274" s="75"/>
      <c r="J274" s="40"/>
    </row>
    <row r="275" spans="1:10" x14ac:dyDescent="0.2">
      <c r="A275" s="19"/>
      <c r="D275" s="20"/>
      <c r="F275" s="75"/>
      <c r="G275" s="75"/>
      <c r="H275" s="75"/>
      <c r="I275" s="75"/>
      <c r="J275" s="40"/>
    </row>
    <row r="276" spans="1:10" x14ac:dyDescent="0.2">
      <c r="D276" s="20"/>
      <c r="F276" s="75"/>
      <c r="G276" s="75"/>
      <c r="H276" s="75"/>
      <c r="I276" s="75"/>
      <c r="J276" s="75"/>
    </row>
    <row r="277" spans="1:10" x14ac:dyDescent="0.2">
      <c r="A277" s="19"/>
      <c r="D277" s="20"/>
      <c r="F277" s="75"/>
      <c r="G277" s="75"/>
      <c r="H277" s="75"/>
      <c r="I277" s="75"/>
      <c r="J277" s="40"/>
    </row>
    <row r="278" spans="1:10" x14ac:dyDescent="0.2">
      <c r="F278" s="31"/>
      <c r="G278" s="31"/>
      <c r="H278" s="31"/>
      <c r="I278" s="31"/>
      <c r="J278" s="31"/>
    </row>
    <row r="279" spans="1:10" x14ac:dyDescent="0.2">
      <c r="A279" s="19"/>
      <c r="B279" s="20"/>
      <c r="D279" s="20"/>
      <c r="F279" s="31"/>
      <c r="G279" s="31"/>
      <c r="H279" s="31"/>
      <c r="I279" s="31"/>
      <c r="J279" s="68"/>
    </row>
    <row r="280" spans="1:10" x14ac:dyDescent="0.2">
      <c r="B280" s="9"/>
      <c r="C280" s="9"/>
      <c r="F280" s="31"/>
      <c r="G280" s="31"/>
      <c r="H280" s="31"/>
      <c r="I280" s="31"/>
      <c r="J280" s="31"/>
    </row>
    <row r="281" spans="1:10" x14ac:dyDescent="0.2">
      <c r="F281" s="31"/>
      <c r="G281" s="31"/>
      <c r="H281" s="31"/>
      <c r="I281" s="31"/>
      <c r="J281" s="75"/>
    </row>
    <row r="282" spans="1:10" x14ac:dyDescent="0.2">
      <c r="A282" s="19"/>
      <c r="D282" s="20"/>
      <c r="F282" s="31"/>
      <c r="G282" s="31"/>
      <c r="H282" s="31"/>
      <c r="I282" s="31"/>
      <c r="J282" s="21"/>
    </row>
    <row r="283" spans="1:10" x14ac:dyDescent="0.2">
      <c r="F283" s="31"/>
      <c r="G283" s="31"/>
      <c r="H283" s="31"/>
      <c r="I283" s="31"/>
      <c r="J283" s="31"/>
    </row>
    <row r="284" spans="1:10" x14ac:dyDescent="0.2">
      <c r="A284" s="19"/>
      <c r="F284" s="31"/>
      <c r="G284" s="31"/>
      <c r="H284" s="31"/>
      <c r="I284" s="31"/>
      <c r="J284" s="31"/>
    </row>
  </sheetData>
  <mergeCells count="2">
    <mergeCell ref="A4:J4"/>
    <mergeCell ref="A218:J218"/>
  </mergeCells>
  <printOptions horizontalCentered="1"/>
  <pageMargins left="0.25" right="0.25" top="0.5" bottom="0" header="0.25" footer="0.25"/>
  <pageSetup scale="89" pageOrder="overThenDown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9AD1-BC61-4722-8AE9-29C0E294DBBC}">
  <sheetPr syncVertical="1" syncRef="A1" transitionEvaluation="1" transitionEntry="1">
    <pageSetUpPr autoPageBreaks="0"/>
  </sheetPr>
  <dimension ref="A2:S235"/>
  <sheetViews>
    <sheetView topLeftCell="A24" zoomScale="80" zoomScaleNormal="80" zoomScaleSheetLayoutView="110" workbookViewId="0">
      <selection activeCell="I15" sqref="I15:I17"/>
    </sheetView>
  </sheetViews>
  <sheetFormatPr defaultColWidth="9.28515625" defaultRowHeight="11.4" x14ac:dyDescent="0.2"/>
  <cols>
    <col min="1" max="1" width="14.7109375" style="2" customWidth="1"/>
    <col min="2" max="2" width="20.42578125" style="2" customWidth="1"/>
    <col min="3" max="3" width="19.85546875" style="2" customWidth="1"/>
    <col min="4" max="4" width="10.85546875" style="2" customWidth="1"/>
    <col min="5" max="5" width="20.140625" style="2" bestFit="1" customWidth="1"/>
    <col min="6" max="6" width="10.28515625" style="2" customWidth="1"/>
    <col min="7" max="7" width="17.28515625" style="2" customWidth="1"/>
    <col min="8" max="8" width="6.42578125" style="2" customWidth="1"/>
    <col min="9" max="9" width="8.7109375" style="2" customWidth="1"/>
    <col min="10" max="10" width="17.7109375" style="2" bestFit="1" customWidth="1"/>
    <col min="11" max="11" width="9.28515625" style="2"/>
    <col min="12" max="12" width="14.42578125" style="2" bestFit="1" customWidth="1"/>
    <col min="13" max="13" width="14.140625" style="2" bestFit="1" customWidth="1"/>
    <col min="14" max="18" width="9.28515625" style="2"/>
    <col min="19" max="19" width="14.140625" style="2" bestFit="1" customWidth="1"/>
    <col min="20" max="16384" width="9.28515625" style="2"/>
  </cols>
  <sheetData>
    <row r="2" spans="1:17" ht="12" x14ac:dyDescent="0.25">
      <c r="A2" s="1" t="str">
        <f>'SCH III'!A1</f>
        <v>1st Quarter</v>
      </c>
    </row>
    <row r="3" spans="1:17" ht="12" x14ac:dyDescent="0.25">
      <c r="J3" s="34" t="s">
        <v>96</v>
      </c>
    </row>
    <row r="4" spans="1:17" ht="12" x14ac:dyDescent="0.25">
      <c r="A4" s="2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7" ht="15" customHeight="1" x14ac:dyDescent="0.25">
      <c r="A5" s="97" t="s">
        <v>1</v>
      </c>
      <c r="B5" s="98"/>
      <c r="C5" s="98"/>
      <c r="D5" s="98"/>
      <c r="E5" s="98"/>
      <c r="F5" s="98"/>
      <c r="G5" s="98"/>
      <c r="H5" s="98"/>
      <c r="I5" s="98"/>
      <c r="J5" s="98"/>
    </row>
    <row r="6" spans="1:17" ht="12" x14ac:dyDescent="0.25">
      <c r="A6" s="24" t="s">
        <v>97</v>
      </c>
      <c r="B6" s="4"/>
      <c r="C6" s="4"/>
      <c r="D6" s="4"/>
      <c r="E6" s="4"/>
      <c r="F6" s="4"/>
      <c r="G6" s="4"/>
      <c r="H6" s="4"/>
      <c r="I6" s="4"/>
      <c r="J6" s="4"/>
    </row>
    <row r="7" spans="1:17" ht="12" x14ac:dyDescent="0.25">
      <c r="C7" s="1" t="s">
        <v>98</v>
      </c>
      <c r="G7" s="81" t="str">
        <f>'SCH II'!H7</f>
        <v>November 30, 2025</v>
      </c>
      <c r="H7" s="34"/>
    </row>
    <row r="8" spans="1:17" s="7" customFormat="1" x14ac:dyDescent="0.2"/>
    <row r="10" spans="1:17" ht="1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ht="1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7" ht="12" x14ac:dyDescent="0.25">
      <c r="A12" s="37"/>
      <c r="C12" s="14" t="s">
        <v>6</v>
      </c>
      <c r="H12" s="3" t="s">
        <v>7</v>
      </c>
      <c r="I12" s="3"/>
      <c r="J12" s="15" t="s">
        <v>8</v>
      </c>
      <c r="M12" s="29"/>
      <c r="O12" s="29"/>
      <c r="Q12" s="29"/>
    </row>
    <row r="13" spans="1:17" ht="15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8"/>
      <c r="M13" s="29"/>
      <c r="O13" s="29"/>
      <c r="Q13" s="29"/>
    </row>
    <row r="14" spans="1:17" x14ac:dyDescent="0.2">
      <c r="M14" s="29"/>
      <c r="O14" s="29"/>
      <c r="Q14" s="29"/>
    </row>
    <row r="15" spans="1:17" ht="12" x14ac:dyDescent="0.25">
      <c r="A15" s="63" t="s">
        <v>99</v>
      </c>
      <c r="M15" s="29"/>
      <c r="O15" s="29"/>
      <c r="Q15" s="29"/>
    </row>
    <row r="16" spans="1:17" x14ac:dyDescent="0.2">
      <c r="A16" s="19"/>
      <c r="M16" s="29"/>
      <c r="O16" s="29"/>
      <c r="Q16" s="29"/>
    </row>
    <row r="17" spans="1:17" x14ac:dyDescent="0.2">
      <c r="A17" s="19" t="s">
        <v>100</v>
      </c>
      <c r="M17" s="29"/>
      <c r="O17" s="29"/>
      <c r="Q17" s="29"/>
    </row>
    <row r="18" spans="1:17" x14ac:dyDescent="0.2">
      <c r="A18" s="19" t="s">
        <v>101</v>
      </c>
      <c r="E18" s="82">
        <v>45628</v>
      </c>
      <c r="H18" s="20" t="s">
        <v>46</v>
      </c>
      <c r="I18" s="20"/>
      <c r="J18" s="52">
        <v>2737149.08</v>
      </c>
      <c r="M18" s="29"/>
      <c r="O18" s="29"/>
      <c r="Q18" s="29"/>
    </row>
    <row r="19" spans="1:17" x14ac:dyDescent="0.2">
      <c r="J19" s="40"/>
      <c r="M19" s="29"/>
      <c r="O19" s="29"/>
      <c r="Q19" s="29"/>
    </row>
    <row r="20" spans="1:17" x14ac:dyDescent="0.2">
      <c r="A20" s="6" t="s">
        <v>102</v>
      </c>
      <c r="E20" s="83">
        <v>0.29099999999999998</v>
      </c>
      <c r="F20" s="19" t="s">
        <v>103</v>
      </c>
      <c r="J20" s="40"/>
      <c r="M20" s="84"/>
      <c r="O20" s="29"/>
      <c r="Q20" s="29"/>
    </row>
    <row r="21" spans="1:17" x14ac:dyDescent="0.2">
      <c r="A21" s="6" t="s">
        <v>104</v>
      </c>
      <c r="C21" s="85">
        <v>9564465.4356000014</v>
      </c>
      <c r="D21" s="6" t="s">
        <v>105</v>
      </c>
      <c r="J21" s="40"/>
      <c r="M21" s="29"/>
      <c r="O21" s="29"/>
      <c r="Q21" s="29"/>
    </row>
    <row r="22" spans="1:17" x14ac:dyDescent="0.2">
      <c r="A22" s="2" t="s">
        <v>106</v>
      </c>
      <c r="C22" s="86" t="str">
        <f>G7</f>
        <v>November 30, 2025</v>
      </c>
      <c r="D22" s="19"/>
      <c r="E22" s="19" t="s">
        <v>51</v>
      </c>
      <c r="H22" s="20" t="s">
        <v>46</v>
      </c>
      <c r="I22" s="20"/>
      <c r="J22" s="87">
        <v>2783259.44</v>
      </c>
      <c r="M22" s="29"/>
      <c r="O22" s="29"/>
      <c r="Q22" s="29"/>
    </row>
    <row r="23" spans="1:17" x14ac:dyDescent="0.2">
      <c r="B23" s="41"/>
      <c r="J23" s="88"/>
      <c r="M23" s="29"/>
      <c r="N23" s="40"/>
      <c r="O23" s="29"/>
      <c r="Q23" s="29"/>
    </row>
    <row r="24" spans="1:17" ht="13.2" x14ac:dyDescent="0.25">
      <c r="A24" s="19" t="s">
        <v>107</v>
      </c>
      <c r="H24" s="20" t="s">
        <v>46</v>
      </c>
      <c r="I24" s="20"/>
      <c r="J24" s="87">
        <f>J18-J22</f>
        <v>-46110.35999999987</v>
      </c>
      <c r="L24" s="89"/>
      <c r="M24" s="29"/>
      <c r="O24" s="29"/>
      <c r="Q24" s="29"/>
    </row>
    <row r="25" spans="1:17" x14ac:dyDescent="0.2">
      <c r="J25" s="88"/>
      <c r="K25" s="40"/>
      <c r="M25" s="29"/>
      <c r="O25" s="29"/>
      <c r="Q25" s="29"/>
    </row>
    <row r="26" spans="1:17" x14ac:dyDescent="0.2">
      <c r="J26" s="40"/>
      <c r="M26" s="29"/>
      <c r="N26" s="29"/>
      <c r="O26" s="29"/>
      <c r="Q26" s="29"/>
    </row>
    <row r="27" spans="1:17" x14ac:dyDescent="0.2">
      <c r="J27" s="40"/>
      <c r="M27" s="29"/>
      <c r="N27" s="29"/>
      <c r="O27" s="29"/>
      <c r="Q27" s="29"/>
    </row>
    <row r="28" spans="1:17" ht="12" x14ac:dyDescent="0.25">
      <c r="A28" s="63" t="s">
        <v>108</v>
      </c>
      <c r="J28" s="40"/>
      <c r="M28" s="29"/>
      <c r="N28" s="29"/>
      <c r="O28" s="29"/>
      <c r="Q28" s="29"/>
    </row>
    <row r="29" spans="1:17" x14ac:dyDescent="0.2">
      <c r="J29" s="40"/>
      <c r="M29" s="29"/>
      <c r="N29" s="29"/>
      <c r="O29" s="29"/>
      <c r="Q29" s="29"/>
    </row>
    <row r="30" spans="1:17" x14ac:dyDescent="0.2">
      <c r="A30" s="19" t="s">
        <v>109</v>
      </c>
      <c r="J30" s="40"/>
      <c r="M30" s="29"/>
      <c r="N30" s="29"/>
      <c r="O30" s="29"/>
      <c r="P30" s="29"/>
      <c r="Q30" s="29"/>
    </row>
    <row r="31" spans="1:17" x14ac:dyDescent="0.2">
      <c r="A31" s="19" t="s">
        <v>110</v>
      </c>
      <c r="E31" s="90">
        <f>E18</f>
        <v>45628</v>
      </c>
      <c r="H31" s="20" t="s">
        <v>46</v>
      </c>
      <c r="I31" s="20"/>
      <c r="J31" s="52">
        <v>0</v>
      </c>
      <c r="M31" s="29"/>
      <c r="N31" s="29"/>
      <c r="O31" s="29"/>
      <c r="P31" s="29"/>
      <c r="Q31" s="29"/>
    </row>
    <row r="32" spans="1:17" x14ac:dyDescent="0.2">
      <c r="J32" s="40"/>
      <c r="M32" s="29"/>
      <c r="N32" s="29"/>
      <c r="O32" s="29"/>
      <c r="P32" s="29"/>
      <c r="Q32" s="29"/>
    </row>
    <row r="33" spans="1:19" x14ac:dyDescent="0.2">
      <c r="A33" s="19" t="s">
        <v>111</v>
      </c>
      <c r="D33" s="91">
        <v>0</v>
      </c>
      <c r="E33" s="19" t="s">
        <v>103</v>
      </c>
      <c r="J33" s="40"/>
      <c r="M33" s="29"/>
      <c r="N33" s="29"/>
      <c r="O33" s="29"/>
      <c r="P33" s="29"/>
      <c r="Q33" s="29"/>
    </row>
    <row r="34" spans="1:19" x14ac:dyDescent="0.2">
      <c r="A34" s="6" t="s">
        <v>112</v>
      </c>
      <c r="C34" s="85">
        <f>C21</f>
        <v>9564465.4356000014</v>
      </c>
      <c r="D34" s="6" t="s">
        <v>105</v>
      </c>
      <c r="J34" s="40"/>
    </row>
    <row r="35" spans="1:19" x14ac:dyDescent="0.2">
      <c r="A35" s="2" t="s">
        <v>106</v>
      </c>
      <c r="C35" s="2" t="str">
        <f>G7</f>
        <v>November 30, 2025</v>
      </c>
      <c r="D35" s="31"/>
      <c r="E35" s="19" t="s">
        <v>51</v>
      </c>
      <c r="H35" s="20" t="s">
        <v>46</v>
      </c>
      <c r="I35" s="20"/>
      <c r="J35" s="87">
        <v>0</v>
      </c>
      <c r="K35" s="41"/>
      <c r="M35" s="29"/>
      <c r="N35" s="29"/>
      <c r="O35" s="29"/>
      <c r="P35" s="29"/>
      <c r="Q35" s="29"/>
    </row>
    <row r="36" spans="1:19" x14ac:dyDescent="0.2">
      <c r="J36" s="88"/>
      <c r="K36" s="41"/>
      <c r="M36" s="29"/>
      <c r="N36" s="29"/>
      <c r="O36" s="29"/>
      <c r="P36" s="29"/>
      <c r="Q36" s="29"/>
    </row>
    <row r="37" spans="1:19" x14ac:dyDescent="0.2">
      <c r="A37" s="19" t="s">
        <v>113</v>
      </c>
      <c r="F37" s="29"/>
      <c r="J37" s="87">
        <f>J31-J35</f>
        <v>0</v>
      </c>
      <c r="K37" s="49"/>
      <c r="M37" s="29"/>
      <c r="N37" s="29"/>
      <c r="O37" s="29"/>
      <c r="P37" s="29"/>
      <c r="Q37" s="29"/>
    </row>
    <row r="38" spans="1:19" x14ac:dyDescent="0.2">
      <c r="J38" s="88"/>
      <c r="K38" s="41"/>
      <c r="M38" s="29"/>
      <c r="N38" s="29"/>
      <c r="O38" s="29"/>
      <c r="P38" s="29"/>
      <c r="Q38" s="29"/>
    </row>
    <row r="39" spans="1:19" x14ac:dyDescent="0.2">
      <c r="J39" s="40"/>
      <c r="K39" s="41"/>
      <c r="M39" s="29"/>
      <c r="N39" s="29"/>
      <c r="O39" s="29"/>
      <c r="P39" s="29"/>
      <c r="Q39" s="29"/>
    </row>
    <row r="40" spans="1:19" x14ac:dyDescent="0.2">
      <c r="B40" s="41"/>
      <c r="J40" s="40"/>
      <c r="K40" s="9"/>
      <c r="M40" s="29"/>
      <c r="N40" s="29"/>
      <c r="O40" s="29"/>
      <c r="P40" s="29"/>
      <c r="Q40" s="29"/>
    </row>
    <row r="41" spans="1:19" ht="12" x14ac:dyDescent="0.25">
      <c r="A41" s="63" t="s">
        <v>114</v>
      </c>
      <c r="J41" s="40"/>
      <c r="K41" s="41"/>
      <c r="M41" s="29"/>
      <c r="N41" s="29"/>
      <c r="O41" s="29"/>
      <c r="P41" s="29"/>
      <c r="Q41" s="29"/>
    </row>
    <row r="42" spans="1:19" x14ac:dyDescent="0.2">
      <c r="J42" s="40"/>
      <c r="K42" s="9"/>
      <c r="M42" s="29"/>
      <c r="N42" s="29"/>
      <c r="O42" s="29"/>
      <c r="P42" s="29"/>
      <c r="Q42" s="29"/>
    </row>
    <row r="43" spans="1:19" x14ac:dyDescent="0.2">
      <c r="A43" s="19" t="s">
        <v>115</v>
      </c>
      <c r="J43" s="40"/>
    </row>
    <row r="44" spans="1:19" x14ac:dyDescent="0.2">
      <c r="A44" s="6" t="s">
        <v>116</v>
      </c>
      <c r="D44" s="19"/>
      <c r="E44" s="90">
        <f>E18</f>
        <v>45628</v>
      </c>
      <c r="H44" s="20" t="s">
        <v>46</v>
      </c>
      <c r="I44" s="20"/>
      <c r="J44" s="52">
        <v>-497719.87000000163</v>
      </c>
      <c r="L44" s="40"/>
    </row>
    <row r="45" spans="1:19" x14ac:dyDescent="0.2">
      <c r="J45" s="40"/>
      <c r="S45" s="40"/>
    </row>
    <row r="46" spans="1:19" x14ac:dyDescent="0.2">
      <c r="A46" s="6" t="s">
        <v>117</v>
      </c>
      <c r="E46" s="83">
        <v>-5.2999999999999999E-2</v>
      </c>
      <c r="F46" s="19" t="s">
        <v>103</v>
      </c>
      <c r="J46" s="40"/>
    </row>
    <row r="47" spans="1:19" x14ac:dyDescent="0.2">
      <c r="A47" s="6" t="s">
        <v>118</v>
      </c>
      <c r="C47" s="85">
        <v>9564465.4356000014</v>
      </c>
      <c r="D47" s="6" t="s">
        <v>105</v>
      </c>
      <c r="J47" s="40"/>
    </row>
    <row r="48" spans="1:19" x14ac:dyDescent="0.2">
      <c r="A48" s="2" t="s">
        <v>106</v>
      </c>
      <c r="C48" s="40" t="str">
        <f>G7</f>
        <v>November 30, 2025</v>
      </c>
      <c r="E48" s="19" t="s">
        <v>51</v>
      </c>
      <c r="H48" s="20" t="s">
        <v>46</v>
      </c>
      <c r="I48" s="20"/>
      <c r="J48" s="87">
        <v>-506916.66</v>
      </c>
    </row>
    <row r="49" spans="1:13" x14ac:dyDescent="0.2">
      <c r="J49" s="88"/>
    </row>
    <row r="50" spans="1:13" x14ac:dyDescent="0.2">
      <c r="J50" s="88"/>
    </row>
    <row r="51" spans="1:13" x14ac:dyDescent="0.2">
      <c r="A51" s="19" t="s">
        <v>119</v>
      </c>
      <c r="H51" s="20" t="s">
        <v>46</v>
      </c>
      <c r="I51" s="20"/>
      <c r="J51" s="87">
        <f>J44-J48</f>
        <v>9196.7899999983492</v>
      </c>
      <c r="L51" s="40"/>
      <c r="M51" s="40"/>
    </row>
    <row r="52" spans="1:13" x14ac:dyDescent="0.2">
      <c r="F52" s="29"/>
      <c r="J52" s="88"/>
    </row>
    <row r="53" spans="1:13" x14ac:dyDescent="0.2">
      <c r="A53" s="19" t="s">
        <v>120</v>
      </c>
      <c r="H53" s="20" t="s">
        <v>46</v>
      </c>
      <c r="I53" s="20"/>
      <c r="J53" s="87">
        <f>J24+J37+J51</f>
        <v>-36913.57000000152</v>
      </c>
    </row>
    <row r="54" spans="1:13" x14ac:dyDescent="0.2">
      <c r="B54" s="41"/>
      <c r="J54" s="88"/>
    </row>
    <row r="55" spans="1:13" x14ac:dyDescent="0.2">
      <c r="A55" s="6" t="s">
        <v>121</v>
      </c>
      <c r="D55" s="2" t="str">
        <f>'SCH II'!F20</f>
        <v>FEBRUARY 28, 2027</v>
      </c>
      <c r="H55" s="20" t="s">
        <v>54</v>
      </c>
      <c r="I55" s="20"/>
      <c r="J55" s="70">
        <f>'SCH II'!J20</f>
        <v>9629205.9048999995</v>
      </c>
    </row>
    <row r="56" spans="1:13" x14ac:dyDescent="0.2">
      <c r="J56" s="88"/>
    </row>
    <row r="57" spans="1:13" ht="12" thickBot="1" x14ac:dyDescent="0.25">
      <c r="A57" s="19" t="s">
        <v>122</v>
      </c>
      <c r="H57" s="20" t="s">
        <v>10</v>
      </c>
      <c r="I57" s="20"/>
      <c r="J57" s="47">
        <f>ROUND(J53/J55,3)</f>
        <v>-4.0000000000000001E-3</v>
      </c>
    </row>
    <row r="58" spans="1:13" ht="12" thickTop="1" x14ac:dyDescent="0.2">
      <c r="J58" s="88"/>
    </row>
    <row r="61" spans="1:13" x14ac:dyDescent="0.2">
      <c r="A61" s="6"/>
    </row>
    <row r="62" spans="1:13" ht="12" x14ac:dyDescent="0.25">
      <c r="J62" s="34"/>
    </row>
    <row r="63" spans="1:13" ht="12" x14ac:dyDescent="0.25">
      <c r="A63" s="24"/>
      <c r="B63" s="4"/>
      <c r="C63" s="4"/>
      <c r="D63" s="4"/>
      <c r="E63" s="4"/>
      <c r="F63" s="4"/>
      <c r="G63" s="4"/>
      <c r="H63" s="4"/>
      <c r="I63" s="4"/>
      <c r="J63" s="4"/>
    </row>
    <row r="64" spans="1:13" ht="12" x14ac:dyDescent="0.25">
      <c r="A64" s="28"/>
      <c r="B64" s="4"/>
      <c r="C64" s="4"/>
      <c r="D64" s="4"/>
      <c r="E64" s="4"/>
      <c r="F64" s="4"/>
      <c r="G64" s="4"/>
      <c r="H64" s="4"/>
      <c r="I64" s="4"/>
      <c r="J64" s="4"/>
    </row>
    <row r="65" spans="1:10" ht="12" x14ac:dyDescent="0.25">
      <c r="A65" s="24"/>
      <c r="B65" s="4"/>
      <c r="C65" s="4"/>
      <c r="D65" s="4"/>
      <c r="E65" s="4"/>
      <c r="F65" s="4"/>
      <c r="G65" s="4"/>
      <c r="H65" s="4"/>
      <c r="I65" s="4"/>
      <c r="J65" s="4"/>
    </row>
    <row r="66" spans="1:10" ht="12" x14ac:dyDescent="0.25">
      <c r="C66" s="1"/>
      <c r="G66" s="3"/>
      <c r="H66" s="34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1" spans="1:10" ht="12" x14ac:dyDescent="0.25">
      <c r="C71" s="14"/>
      <c r="H71" s="3"/>
      <c r="I71" s="3"/>
      <c r="J71" s="3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4" spans="1:10" ht="12" x14ac:dyDescent="0.25">
      <c r="A74" s="63"/>
    </row>
    <row r="75" spans="1:10" x14ac:dyDescent="0.2">
      <c r="A75" s="19"/>
    </row>
    <row r="76" spans="1:10" x14ac:dyDescent="0.2">
      <c r="A76" s="19"/>
    </row>
    <row r="77" spans="1:10" x14ac:dyDescent="0.2">
      <c r="A77" s="19"/>
      <c r="H77" s="20"/>
      <c r="I77" s="20"/>
      <c r="J77" s="40"/>
    </row>
    <row r="78" spans="1:10" x14ac:dyDescent="0.2">
      <c r="J78" s="40"/>
    </row>
    <row r="79" spans="1:10" x14ac:dyDescent="0.2">
      <c r="A79" s="6"/>
      <c r="E79" s="83"/>
      <c r="F79" s="19"/>
      <c r="J79" s="40"/>
    </row>
    <row r="80" spans="1:10" x14ac:dyDescent="0.2">
      <c r="A80" s="6"/>
      <c r="C80" s="85"/>
      <c r="D80" s="6"/>
      <c r="J80" s="40"/>
    </row>
    <row r="81" spans="1:10" x14ac:dyDescent="0.2">
      <c r="C81" s="19"/>
      <c r="D81" s="19"/>
      <c r="E81" s="19"/>
      <c r="H81" s="20"/>
      <c r="I81" s="20"/>
      <c r="J81" s="40"/>
    </row>
    <row r="82" spans="1:10" x14ac:dyDescent="0.2">
      <c r="B82" s="41"/>
      <c r="J82" s="88"/>
    </row>
    <row r="83" spans="1:10" x14ac:dyDescent="0.2">
      <c r="A83" s="19"/>
      <c r="H83" s="20"/>
      <c r="I83" s="20"/>
      <c r="J83" s="40"/>
    </row>
    <row r="84" spans="1:10" x14ac:dyDescent="0.2">
      <c r="J84" s="88"/>
    </row>
    <row r="85" spans="1:10" x14ac:dyDescent="0.2">
      <c r="J85" s="40"/>
    </row>
    <row r="86" spans="1:10" x14ac:dyDescent="0.2">
      <c r="J86" s="40"/>
    </row>
    <row r="87" spans="1:10" ht="12" x14ac:dyDescent="0.25">
      <c r="A87" s="63"/>
      <c r="J87" s="40"/>
    </row>
    <row r="88" spans="1:10" x14ac:dyDescent="0.2">
      <c r="J88" s="40"/>
    </row>
    <row r="89" spans="1:10" x14ac:dyDescent="0.2">
      <c r="A89" s="19"/>
      <c r="J89" s="40"/>
    </row>
    <row r="90" spans="1:10" x14ac:dyDescent="0.2">
      <c r="A90" s="19"/>
      <c r="H90" s="20"/>
      <c r="I90" s="20"/>
      <c r="J90" s="40"/>
    </row>
    <row r="91" spans="1:10" x14ac:dyDescent="0.2">
      <c r="J91" s="40"/>
    </row>
    <row r="92" spans="1:10" x14ac:dyDescent="0.2">
      <c r="A92" s="19"/>
      <c r="D92" s="91"/>
      <c r="E92" s="19"/>
      <c r="J92" s="40"/>
    </row>
    <row r="93" spans="1:10" x14ac:dyDescent="0.2">
      <c r="A93" s="6"/>
      <c r="C93" s="85"/>
      <c r="D93" s="6"/>
      <c r="J93" s="40"/>
    </row>
    <row r="94" spans="1:10" x14ac:dyDescent="0.2">
      <c r="D94" s="31"/>
      <c r="E94" s="19"/>
      <c r="H94" s="20"/>
      <c r="I94" s="20"/>
      <c r="J94" s="40"/>
    </row>
    <row r="95" spans="1:10" x14ac:dyDescent="0.2">
      <c r="J95" s="88"/>
    </row>
    <row r="96" spans="1:10" x14ac:dyDescent="0.2">
      <c r="A96" s="19"/>
      <c r="F96" s="29"/>
      <c r="J96" s="40"/>
    </row>
    <row r="97" spans="1:10" x14ac:dyDescent="0.2">
      <c r="J97" s="88"/>
    </row>
    <row r="98" spans="1:10" x14ac:dyDescent="0.2">
      <c r="J98" s="40"/>
    </row>
    <row r="99" spans="1:10" x14ac:dyDescent="0.2">
      <c r="B99" s="41"/>
      <c r="J99" s="40"/>
    </row>
    <row r="100" spans="1:10" ht="12" x14ac:dyDescent="0.25">
      <c r="A100" s="63"/>
      <c r="J100" s="40"/>
    </row>
    <row r="101" spans="1:10" x14ac:dyDescent="0.2">
      <c r="J101" s="40"/>
    </row>
    <row r="102" spans="1:10" x14ac:dyDescent="0.2">
      <c r="A102" s="19"/>
      <c r="J102" s="40"/>
    </row>
    <row r="103" spans="1:10" x14ac:dyDescent="0.2">
      <c r="A103" s="6"/>
      <c r="D103" s="19"/>
      <c r="E103"/>
      <c r="H103" s="20"/>
      <c r="I103" s="20"/>
      <c r="J103" s="40"/>
    </row>
    <row r="104" spans="1:10" x14ac:dyDescent="0.2">
      <c r="J104" s="40"/>
    </row>
    <row r="105" spans="1:10" x14ac:dyDescent="0.2">
      <c r="A105" s="6"/>
      <c r="E105" s="83"/>
      <c r="F105" s="19"/>
      <c r="J105" s="40"/>
    </row>
    <row r="106" spans="1:10" x14ac:dyDescent="0.2">
      <c r="A106" s="6"/>
      <c r="C106" s="85"/>
      <c r="D106" s="6"/>
      <c r="J106" s="40"/>
    </row>
    <row r="107" spans="1:10" x14ac:dyDescent="0.2">
      <c r="E107" s="19"/>
      <c r="H107" s="20"/>
      <c r="I107" s="20"/>
      <c r="J107" s="40"/>
    </row>
    <row r="108" spans="1:10" x14ac:dyDescent="0.2">
      <c r="J108" s="88"/>
    </row>
    <row r="109" spans="1:10" x14ac:dyDescent="0.2">
      <c r="J109" s="88"/>
    </row>
    <row r="110" spans="1:10" x14ac:dyDescent="0.2">
      <c r="A110" s="19"/>
      <c r="H110" s="20"/>
      <c r="I110" s="20"/>
      <c r="J110" s="40"/>
    </row>
    <row r="111" spans="1:10" x14ac:dyDescent="0.2">
      <c r="F111" s="29"/>
      <c r="J111" s="88"/>
    </row>
    <row r="112" spans="1:10" x14ac:dyDescent="0.2">
      <c r="A112" s="19"/>
      <c r="H112" s="20"/>
      <c r="I112" s="20"/>
      <c r="J112" s="40"/>
    </row>
    <row r="113" spans="1:10" x14ac:dyDescent="0.2">
      <c r="B113" s="41"/>
      <c r="J113" s="88"/>
    </row>
    <row r="114" spans="1:10" x14ac:dyDescent="0.2">
      <c r="A114" s="6"/>
      <c r="H114" s="20"/>
      <c r="I114" s="20"/>
      <c r="J114" s="41"/>
    </row>
    <row r="115" spans="1:10" x14ac:dyDescent="0.2">
      <c r="J115" s="88"/>
    </row>
    <row r="116" spans="1:10" x14ac:dyDescent="0.2">
      <c r="A116" s="19"/>
      <c r="H116" s="20"/>
      <c r="I116" s="20"/>
      <c r="J116" s="29"/>
    </row>
    <row r="117" spans="1:10" x14ac:dyDescent="0.2">
      <c r="J117" s="88"/>
    </row>
    <row r="120" spans="1:10" x14ac:dyDescent="0.2">
      <c r="A120" s="6"/>
    </row>
    <row r="121" spans="1:10" ht="12" x14ac:dyDescent="0.25">
      <c r="J121" s="34"/>
    </row>
    <row r="122" spans="1:10" ht="12" x14ac:dyDescent="0.25">
      <c r="A122" s="2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2" x14ac:dyDescent="0.25">
      <c r="A123" s="28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2" x14ac:dyDescent="0.25">
      <c r="A124" s="2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2" x14ac:dyDescent="0.25">
      <c r="C125" s="1"/>
      <c r="G125" s="3"/>
      <c r="H125" s="34"/>
    </row>
    <row r="126" spans="1:10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30" spans="1:10" ht="12" x14ac:dyDescent="0.25">
      <c r="C130" s="14"/>
      <c r="H130" s="3"/>
      <c r="I130" s="3"/>
      <c r="J130" s="3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3" spans="1:10" ht="12" x14ac:dyDescent="0.25">
      <c r="A133" s="63"/>
    </row>
    <row r="134" spans="1:10" x14ac:dyDescent="0.2">
      <c r="A134" s="19"/>
    </row>
    <row r="135" spans="1:10" x14ac:dyDescent="0.2">
      <c r="A135" s="19"/>
    </row>
    <row r="136" spans="1:10" x14ac:dyDescent="0.2">
      <c r="A136" s="19"/>
      <c r="H136" s="20"/>
      <c r="I136" s="20"/>
      <c r="J136" s="40"/>
    </row>
    <row r="137" spans="1:10" x14ac:dyDescent="0.2">
      <c r="J137" s="40"/>
    </row>
    <row r="138" spans="1:10" x14ac:dyDescent="0.2">
      <c r="A138" s="6"/>
      <c r="E138" s="83"/>
      <c r="F138" s="19"/>
      <c r="J138" s="40"/>
    </row>
    <row r="139" spans="1:10" x14ac:dyDescent="0.2">
      <c r="A139" s="6"/>
      <c r="C139" s="85"/>
      <c r="D139" s="6"/>
      <c r="J139" s="40"/>
    </row>
    <row r="140" spans="1:10" x14ac:dyDescent="0.2">
      <c r="C140" s="19"/>
      <c r="D140" s="19"/>
      <c r="E140" s="19"/>
      <c r="H140" s="20"/>
      <c r="I140" s="20"/>
      <c r="J140" s="40"/>
    </row>
    <row r="141" spans="1:10" x14ac:dyDescent="0.2">
      <c r="B141" s="41"/>
      <c r="J141" s="88"/>
    </row>
    <row r="142" spans="1:10" x14ac:dyDescent="0.2">
      <c r="A142" s="19"/>
      <c r="H142" s="20"/>
      <c r="I142" s="20"/>
      <c r="J142" s="40"/>
    </row>
    <row r="143" spans="1:10" x14ac:dyDescent="0.2">
      <c r="J143" s="88"/>
    </row>
    <row r="144" spans="1:10" x14ac:dyDescent="0.2">
      <c r="J144" s="40"/>
    </row>
    <row r="145" spans="1:10" x14ac:dyDescent="0.2">
      <c r="J145" s="40"/>
    </row>
    <row r="146" spans="1:10" ht="12" x14ac:dyDescent="0.25">
      <c r="A146" s="63"/>
      <c r="J146" s="40"/>
    </row>
    <row r="147" spans="1:10" x14ac:dyDescent="0.2">
      <c r="J147" s="40"/>
    </row>
    <row r="148" spans="1:10" x14ac:dyDescent="0.2">
      <c r="A148" s="19"/>
      <c r="J148" s="40"/>
    </row>
    <row r="149" spans="1:10" x14ac:dyDescent="0.2">
      <c r="A149" s="19"/>
      <c r="H149" s="20"/>
      <c r="I149" s="20"/>
      <c r="J149" s="40"/>
    </row>
    <row r="150" spans="1:10" x14ac:dyDescent="0.2">
      <c r="J150" s="40"/>
    </row>
    <row r="151" spans="1:10" x14ac:dyDescent="0.2">
      <c r="A151" s="19"/>
      <c r="D151" s="91"/>
      <c r="E151" s="19"/>
      <c r="J151" s="40"/>
    </row>
    <row r="152" spans="1:10" x14ac:dyDescent="0.2">
      <c r="A152" s="6"/>
      <c r="C152" s="85"/>
      <c r="D152" s="6"/>
      <c r="J152" s="40"/>
    </row>
    <row r="153" spans="1:10" x14ac:dyDescent="0.2">
      <c r="D153" s="31"/>
      <c r="E153" s="19"/>
      <c r="H153" s="20"/>
      <c r="I153" s="20"/>
      <c r="J153" s="40"/>
    </row>
    <row r="154" spans="1:10" x14ac:dyDescent="0.2">
      <c r="J154" s="88"/>
    </row>
    <row r="155" spans="1:10" x14ac:dyDescent="0.2">
      <c r="A155" s="19"/>
      <c r="F155" s="29"/>
      <c r="J155" s="40"/>
    </row>
    <row r="156" spans="1:10" x14ac:dyDescent="0.2">
      <c r="J156" s="88"/>
    </row>
    <row r="157" spans="1:10" x14ac:dyDescent="0.2">
      <c r="J157" s="40"/>
    </row>
    <row r="158" spans="1:10" x14ac:dyDescent="0.2">
      <c r="B158" s="41"/>
      <c r="J158" s="40"/>
    </row>
    <row r="159" spans="1:10" ht="12" x14ac:dyDescent="0.25">
      <c r="A159" s="63"/>
      <c r="J159" s="40"/>
    </row>
    <row r="160" spans="1:10" x14ac:dyDescent="0.2">
      <c r="J160" s="40"/>
    </row>
    <row r="161" spans="1:10" x14ac:dyDescent="0.2">
      <c r="A161" s="19"/>
      <c r="J161" s="40"/>
    </row>
    <row r="162" spans="1:10" x14ac:dyDescent="0.2">
      <c r="A162" s="6"/>
      <c r="D162" s="19"/>
      <c r="H162" s="20"/>
      <c r="I162" s="20"/>
      <c r="J162" s="40"/>
    </row>
    <row r="163" spans="1:10" x14ac:dyDescent="0.2">
      <c r="J163" s="40"/>
    </row>
    <row r="164" spans="1:10" x14ac:dyDescent="0.2">
      <c r="A164" s="6"/>
      <c r="E164" s="83"/>
      <c r="F164" s="19"/>
      <c r="J164" s="40"/>
    </row>
    <row r="165" spans="1:10" x14ac:dyDescent="0.2">
      <c r="A165" s="6"/>
      <c r="C165" s="85"/>
      <c r="D165" s="6"/>
      <c r="J165" s="40"/>
    </row>
    <row r="166" spans="1:10" x14ac:dyDescent="0.2">
      <c r="E166" s="19"/>
      <c r="H166" s="20"/>
      <c r="I166" s="20"/>
      <c r="J166" s="40"/>
    </row>
    <row r="167" spans="1:10" x14ac:dyDescent="0.2">
      <c r="J167" s="88"/>
    </row>
    <row r="168" spans="1:10" x14ac:dyDescent="0.2">
      <c r="J168" s="88"/>
    </row>
    <row r="169" spans="1:10" x14ac:dyDescent="0.2">
      <c r="A169" s="19"/>
      <c r="H169" s="20"/>
      <c r="I169" s="20"/>
      <c r="J169" s="40"/>
    </row>
    <row r="170" spans="1:10" x14ac:dyDescent="0.2">
      <c r="F170" s="29"/>
      <c r="J170" s="88"/>
    </row>
    <row r="171" spans="1:10" x14ac:dyDescent="0.2">
      <c r="A171" s="19"/>
      <c r="H171" s="20"/>
      <c r="I171" s="20"/>
      <c r="J171" s="40"/>
    </row>
    <row r="172" spans="1:10" x14ac:dyDescent="0.2">
      <c r="B172" s="41"/>
      <c r="J172" s="88"/>
    </row>
    <row r="173" spans="1:10" x14ac:dyDescent="0.2">
      <c r="A173" s="6"/>
      <c r="H173" s="20"/>
      <c r="I173" s="20"/>
      <c r="J173" s="41"/>
    </row>
    <row r="174" spans="1:10" x14ac:dyDescent="0.2">
      <c r="J174" s="88"/>
    </row>
    <row r="175" spans="1:10" x14ac:dyDescent="0.2">
      <c r="A175" s="19"/>
      <c r="H175" s="20"/>
      <c r="I175" s="20"/>
      <c r="J175" s="29"/>
    </row>
    <row r="176" spans="1:10" x14ac:dyDescent="0.2">
      <c r="J176" s="88"/>
    </row>
    <row r="179" spans="1:10" x14ac:dyDescent="0.2">
      <c r="A179" s="6"/>
    </row>
    <row r="180" spans="1:10" ht="12" x14ac:dyDescent="0.25">
      <c r="J180" s="34"/>
    </row>
    <row r="181" spans="1:10" ht="12" x14ac:dyDescent="0.25">
      <c r="A181" s="2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2" x14ac:dyDescent="0.25">
      <c r="A182" s="28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2" x14ac:dyDescent="0.25">
      <c r="A183" s="2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2" x14ac:dyDescent="0.25">
      <c r="C184" s="1"/>
      <c r="G184" s="3"/>
      <c r="H184" s="34"/>
    </row>
    <row r="185" spans="1:10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9" spans="1:10" ht="12" x14ac:dyDescent="0.25">
      <c r="C189" s="14"/>
      <c r="H189" s="3"/>
      <c r="I189" s="3"/>
      <c r="J189" s="3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2" spans="1:10" ht="12" x14ac:dyDescent="0.25">
      <c r="A192" s="63"/>
    </row>
    <row r="193" spans="1:10" x14ac:dyDescent="0.2">
      <c r="A193" s="19"/>
    </row>
    <row r="194" spans="1:10" x14ac:dyDescent="0.2">
      <c r="A194" s="19"/>
    </row>
    <row r="195" spans="1:10" x14ac:dyDescent="0.2">
      <c r="A195" s="19"/>
      <c r="H195" s="20"/>
      <c r="I195" s="20"/>
      <c r="J195" s="40"/>
    </row>
    <row r="196" spans="1:10" x14ac:dyDescent="0.2">
      <c r="J196" s="40"/>
    </row>
    <row r="197" spans="1:10" x14ac:dyDescent="0.2">
      <c r="A197" s="6"/>
      <c r="E197" s="83"/>
      <c r="F197" s="19"/>
      <c r="J197" s="40"/>
    </row>
    <row r="198" spans="1:10" x14ac:dyDescent="0.2">
      <c r="A198" s="6"/>
      <c r="C198" s="85"/>
      <c r="D198" s="6"/>
      <c r="J198" s="40"/>
    </row>
    <row r="199" spans="1:10" x14ac:dyDescent="0.2">
      <c r="C199" s="19"/>
      <c r="D199" s="19"/>
      <c r="E199" s="19"/>
      <c r="H199" s="20"/>
      <c r="I199" s="20"/>
      <c r="J199" s="40"/>
    </row>
    <row r="200" spans="1:10" x14ac:dyDescent="0.2">
      <c r="B200" s="41"/>
      <c r="J200" s="88"/>
    </row>
    <row r="201" spans="1:10" x14ac:dyDescent="0.2">
      <c r="A201" s="19"/>
      <c r="H201" s="20"/>
      <c r="I201" s="20"/>
      <c r="J201" s="40"/>
    </row>
    <row r="202" spans="1:10" x14ac:dyDescent="0.2">
      <c r="J202" s="88"/>
    </row>
    <row r="203" spans="1:10" x14ac:dyDescent="0.2">
      <c r="J203" s="40"/>
    </row>
    <row r="204" spans="1:10" x14ac:dyDescent="0.2">
      <c r="J204" s="40"/>
    </row>
    <row r="205" spans="1:10" ht="12" x14ac:dyDescent="0.25">
      <c r="A205" s="63"/>
      <c r="J205" s="40"/>
    </row>
    <row r="206" spans="1:10" x14ac:dyDescent="0.2">
      <c r="J206" s="40"/>
    </row>
    <row r="207" spans="1:10" x14ac:dyDescent="0.2">
      <c r="A207" s="19"/>
      <c r="J207" s="40"/>
    </row>
    <row r="208" spans="1:10" x14ac:dyDescent="0.2">
      <c r="A208" s="19"/>
      <c r="H208" s="20"/>
      <c r="I208" s="20"/>
      <c r="J208" s="40"/>
    </row>
    <row r="209" spans="1:10" x14ac:dyDescent="0.2">
      <c r="J209" s="40"/>
    </row>
    <row r="210" spans="1:10" x14ac:dyDescent="0.2">
      <c r="A210" s="19"/>
      <c r="D210" s="91"/>
      <c r="E210" s="19"/>
      <c r="J210" s="40"/>
    </row>
    <row r="211" spans="1:10" x14ac:dyDescent="0.2">
      <c r="A211" s="6"/>
      <c r="C211" s="85"/>
      <c r="D211" s="6"/>
      <c r="J211" s="40"/>
    </row>
    <row r="212" spans="1:10" x14ac:dyDescent="0.2">
      <c r="D212" s="31"/>
      <c r="E212" s="19"/>
      <c r="H212" s="20"/>
      <c r="I212" s="20"/>
      <c r="J212" s="40"/>
    </row>
    <row r="213" spans="1:10" x14ac:dyDescent="0.2">
      <c r="J213" s="88"/>
    </row>
    <row r="214" spans="1:10" x14ac:dyDescent="0.2">
      <c r="A214" s="19"/>
      <c r="F214" s="29"/>
      <c r="J214" s="40"/>
    </row>
    <row r="215" spans="1:10" x14ac:dyDescent="0.2">
      <c r="J215" s="88"/>
    </row>
    <row r="216" spans="1:10" x14ac:dyDescent="0.2">
      <c r="J216" s="40"/>
    </row>
    <row r="217" spans="1:10" x14ac:dyDescent="0.2">
      <c r="B217" s="41"/>
      <c r="J217" s="40"/>
    </row>
    <row r="218" spans="1:10" ht="12" x14ac:dyDescent="0.25">
      <c r="A218" s="63"/>
      <c r="J218" s="40"/>
    </row>
    <row r="219" spans="1:10" x14ac:dyDescent="0.2">
      <c r="J219" s="40"/>
    </row>
    <row r="220" spans="1:10" x14ac:dyDescent="0.2">
      <c r="A220" s="19"/>
      <c r="J220" s="40"/>
    </row>
    <row r="221" spans="1:10" x14ac:dyDescent="0.2">
      <c r="A221" s="6"/>
      <c r="D221" s="19"/>
      <c r="H221" s="20"/>
      <c r="I221" s="20"/>
      <c r="J221" s="40"/>
    </row>
    <row r="222" spans="1:10" x14ac:dyDescent="0.2">
      <c r="J222" s="40"/>
    </row>
    <row r="223" spans="1:10" x14ac:dyDescent="0.2">
      <c r="A223" s="6"/>
      <c r="E223" s="83"/>
      <c r="F223" s="19"/>
      <c r="J223" s="40"/>
    </row>
    <row r="224" spans="1:10" x14ac:dyDescent="0.2">
      <c r="A224" s="6"/>
      <c r="C224" s="85"/>
      <c r="D224" s="6"/>
      <c r="J224" s="40"/>
    </row>
    <row r="225" spans="1:10" x14ac:dyDescent="0.2">
      <c r="E225" s="19"/>
      <c r="H225" s="20"/>
      <c r="I225" s="20"/>
      <c r="J225" s="40"/>
    </row>
    <row r="226" spans="1:10" x14ac:dyDescent="0.2">
      <c r="J226" s="88"/>
    </row>
    <row r="227" spans="1:10" x14ac:dyDescent="0.2">
      <c r="J227" s="88"/>
    </row>
    <row r="228" spans="1:10" x14ac:dyDescent="0.2">
      <c r="A228" s="19"/>
      <c r="H228" s="20"/>
      <c r="I228" s="20"/>
      <c r="J228" s="40"/>
    </row>
    <row r="229" spans="1:10" x14ac:dyDescent="0.2">
      <c r="F229" s="29"/>
      <c r="J229" s="88"/>
    </row>
    <row r="230" spans="1:10" x14ac:dyDescent="0.2">
      <c r="A230" s="19"/>
      <c r="H230" s="20"/>
      <c r="I230" s="20"/>
      <c r="J230" s="40"/>
    </row>
    <row r="231" spans="1:10" x14ac:dyDescent="0.2">
      <c r="B231" s="41"/>
      <c r="J231" s="88"/>
    </row>
    <row r="232" spans="1:10" x14ac:dyDescent="0.2">
      <c r="A232" s="6"/>
      <c r="D232" s="19"/>
      <c r="H232" s="20"/>
      <c r="I232" s="20"/>
      <c r="J232" s="41"/>
    </row>
    <row r="233" spans="1:10" x14ac:dyDescent="0.2">
      <c r="J233" s="88"/>
    </row>
    <row r="234" spans="1:10" x14ac:dyDescent="0.2">
      <c r="A234" s="19"/>
      <c r="H234" s="20"/>
      <c r="I234" s="20"/>
      <c r="J234" s="29"/>
    </row>
    <row r="235" spans="1:10" x14ac:dyDescent="0.2">
      <c r="J235" s="88"/>
    </row>
  </sheetData>
  <mergeCells count="1">
    <mergeCell ref="A5:J5"/>
  </mergeCells>
  <printOptions horizontalCentered="1"/>
  <pageMargins left="0.25" right="0.25" top="0.5" bottom="0" header="0.25" footer="0.25"/>
  <pageSetup scale="87" fitToHeight="3" pageOrder="overThenDown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4E67-43B7-4E3D-B869-3932C74CE6EB}">
  <sheetPr syncVertical="1" syncRef="A1" transitionEvaluation="1" transitionEntry="1">
    <pageSetUpPr autoPageBreaks="0"/>
  </sheetPr>
  <dimension ref="A1:Z45"/>
  <sheetViews>
    <sheetView zoomScaleNormal="100" workbookViewId="0">
      <selection activeCell="I15" sqref="I15:I17"/>
    </sheetView>
  </sheetViews>
  <sheetFormatPr defaultColWidth="12.85546875" defaultRowHeight="11.4" x14ac:dyDescent="0.2"/>
  <cols>
    <col min="1" max="1" width="17.28515625" style="2" customWidth="1"/>
    <col min="2" max="2" width="15.42578125" style="2" customWidth="1"/>
    <col min="3" max="3" width="22" style="2" customWidth="1"/>
    <col min="4" max="4" width="15.85546875" style="2" customWidth="1"/>
    <col min="5" max="5" width="13.28515625" style="2" customWidth="1"/>
    <col min="6" max="6" width="8.85546875" style="2" bestFit="1" customWidth="1"/>
    <col min="7" max="7" width="13.140625" style="2" customWidth="1"/>
    <col min="8" max="8" width="9.140625" style="2" customWidth="1"/>
    <col min="9" max="9" width="6" style="2" customWidth="1"/>
    <col min="10" max="11" width="14.85546875" style="2" customWidth="1"/>
    <col min="12" max="15" width="12.85546875" style="2"/>
    <col min="16" max="16" width="14.85546875" style="2" customWidth="1"/>
    <col min="17" max="17" width="12.85546875" style="2"/>
    <col min="18" max="21" width="14.85546875" style="2" customWidth="1"/>
    <col min="22" max="16384" width="12.85546875" style="2"/>
  </cols>
  <sheetData>
    <row r="1" spans="1:26" ht="12" x14ac:dyDescent="0.25">
      <c r="A1" s="1" t="str">
        <f>'SCH IV'!A2</f>
        <v>1st Quarter</v>
      </c>
    </row>
    <row r="3" spans="1:26" ht="12" x14ac:dyDescent="0.25">
      <c r="A3" s="14" t="s">
        <v>123</v>
      </c>
      <c r="B3" s="36"/>
      <c r="C3" s="92"/>
      <c r="I3" s="93"/>
    </row>
    <row r="4" spans="1:26" ht="12" x14ac:dyDescent="0.25">
      <c r="A4" s="14" t="s">
        <v>124</v>
      </c>
      <c r="B4" s="36"/>
      <c r="C4" s="92">
        <f>COVER!D8</f>
        <v>46083</v>
      </c>
      <c r="I4" s="93"/>
    </row>
    <row r="5" spans="1:26" ht="15" customHeight="1" x14ac:dyDescent="0.25">
      <c r="A5" s="14" t="s">
        <v>125</v>
      </c>
      <c r="B5" s="36"/>
      <c r="D5" s="36"/>
      <c r="E5" s="94" t="s">
        <v>126</v>
      </c>
      <c r="F5" s="3">
        <v>2024</v>
      </c>
      <c r="G5" s="40">
        <v>4.43</v>
      </c>
      <c r="I5" s="93"/>
    </row>
    <row r="6" spans="1:26" ht="12" x14ac:dyDescent="0.25">
      <c r="A6" s="14" t="s">
        <v>127</v>
      </c>
      <c r="B6" s="36"/>
      <c r="C6" s="36"/>
      <c r="D6" s="36"/>
      <c r="E6" s="94" t="s">
        <v>128</v>
      </c>
      <c r="F6" s="3">
        <v>2025</v>
      </c>
      <c r="G6" s="40">
        <v>4.2300000000000004</v>
      </c>
      <c r="I6" s="93"/>
    </row>
    <row r="7" spans="1:26" ht="12" x14ac:dyDescent="0.25">
      <c r="E7" s="94" t="s">
        <v>129</v>
      </c>
      <c r="F7" s="3">
        <v>2025</v>
      </c>
      <c r="G7" s="40">
        <v>4.2699999999999996</v>
      </c>
      <c r="I7" s="93"/>
    </row>
    <row r="8" spans="1:26" s="7" customFormat="1" ht="12" x14ac:dyDescent="0.25">
      <c r="A8" s="14" t="s">
        <v>130</v>
      </c>
      <c r="B8" s="36"/>
      <c r="C8" s="92">
        <v>46022</v>
      </c>
      <c r="D8" s="36"/>
      <c r="E8" s="94" t="s">
        <v>131</v>
      </c>
      <c r="F8" s="3">
        <v>2025</v>
      </c>
      <c r="G8" s="40">
        <v>4.28</v>
      </c>
      <c r="H8" s="2"/>
      <c r="I8" s="93"/>
      <c r="J8" s="2"/>
      <c r="K8" s="2"/>
      <c r="L8" s="2"/>
      <c r="M8" s="2"/>
      <c r="N8" s="2"/>
      <c r="O8" s="2"/>
      <c r="P8" s="2"/>
      <c r="Q8" s="2"/>
    </row>
    <row r="9" spans="1:26" ht="12" x14ac:dyDescent="0.25">
      <c r="A9" s="1" t="s">
        <v>132</v>
      </c>
      <c r="B9"/>
      <c r="C9" s="36"/>
      <c r="D9" s="36"/>
      <c r="E9" s="94" t="s">
        <v>133</v>
      </c>
      <c r="F9" s="3">
        <v>2025</v>
      </c>
      <c r="G9" s="40">
        <v>4.32</v>
      </c>
      <c r="I9" s="93"/>
      <c r="J9" s="7"/>
      <c r="K9" s="7"/>
      <c r="L9" s="7"/>
      <c r="M9" s="7"/>
      <c r="N9" s="7"/>
      <c r="O9" s="7"/>
      <c r="P9" s="7"/>
      <c r="Q9" s="7"/>
    </row>
    <row r="10" spans="1:26" ht="15" customHeight="1" x14ac:dyDescent="0.25">
      <c r="E10" s="94" t="s">
        <v>134</v>
      </c>
      <c r="F10" s="3">
        <v>2025</v>
      </c>
      <c r="G10" s="40">
        <v>4.3</v>
      </c>
      <c r="I10" s="93"/>
    </row>
    <row r="11" spans="1:26" ht="15" customHeight="1" x14ac:dyDescent="0.25">
      <c r="A11" s="19" t="s">
        <v>135</v>
      </c>
      <c r="C11" s="2">
        <f>C40/100</f>
        <v>3.6399999999999995E-2</v>
      </c>
      <c r="E11" s="94" t="s">
        <v>136</v>
      </c>
      <c r="F11" s="3">
        <v>2025</v>
      </c>
      <c r="G11" s="40">
        <v>4.32</v>
      </c>
      <c r="I11" s="93"/>
    </row>
    <row r="12" spans="1:26" ht="12" x14ac:dyDescent="0.25">
      <c r="E12" s="94" t="s">
        <v>137</v>
      </c>
      <c r="F12" s="3">
        <v>2025</v>
      </c>
      <c r="G12" s="40">
        <v>4.3</v>
      </c>
      <c r="I12" s="93"/>
      <c r="X12" s="29"/>
      <c r="Z12" s="29"/>
    </row>
    <row r="13" spans="1:26" ht="15" customHeight="1" x14ac:dyDescent="0.25">
      <c r="A13" s="19" t="s">
        <v>138</v>
      </c>
      <c r="C13" s="95">
        <f>PMT(C18,12,-C20)</f>
        <v>8.4985512070999247E-2</v>
      </c>
      <c r="E13" s="94" t="s">
        <v>139</v>
      </c>
      <c r="F13" s="3">
        <v>2025</v>
      </c>
      <c r="G13" s="40">
        <v>4.2</v>
      </c>
      <c r="I13" s="93"/>
      <c r="X13" s="29"/>
      <c r="Z13" s="29"/>
    </row>
    <row r="14" spans="1:26" ht="12" x14ac:dyDescent="0.25">
      <c r="E14" s="94" t="s">
        <v>63</v>
      </c>
      <c r="F14" s="3">
        <v>2025</v>
      </c>
      <c r="G14" s="40">
        <v>4.01</v>
      </c>
      <c r="I14" s="93"/>
      <c r="X14" s="29"/>
      <c r="Z14" s="29"/>
    </row>
    <row r="15" spans="1:26" ht="12" x14ac:dyDescent="0.25">
      <c r="A15" s="19" t="s">
        <v>140</v>
      </c>
      <c r="C15" s="42">
        <f>ROUND(+C13*12,4)</f>
        <v>1.0198</v>
      </c>
      <c r="D15" s="42"/>
      <c r="E15" s="94" t="s">
        <v>141</v>
      </c>
      <c r="F15" s="3">
        <v>2025</v>
      </c>
      <c r="G15" s="40">
        <v>3.9</v>
      </c>
      <c r="I15" s="93"/>
      <c r="X15" s="29"/>
      <c r="Z15" s="29"/>
    </row>
    <row r="16" spans="1:26" ht="12" x14ac:dyDescent="0.25">
      <c r="E16" s="94" t="s">
        <v>142</v>
      </c>
      <c r="F16" s="3">
        <v>2025</v>
      </c>
      <c r="G16" s="40">
        <v>3.9</v>
      </c>
      <c r="H16" s="96">
        <f>SUM(G5:G16)</f>
        <v>50.46</v>
      </c>
      <c r="I16" s="93"/>
      <c r="X16" s="29"/>
      <c r="Z16" s="29"/>
    </row>
    <row r="17" spans="1:26" ht="12" x14ac:dyDescent="0.25">
      <c r="E17" s="94" t="s">
        <v>126</v>
      </c>
      <c r="F17" s="3">
        <v>2025</v>
      </c>
      <c r="G17" s="40">
        <v>3.65</v>
      </c>
      <c r="H17" s="96">
        <f>SUM(G6:G17)</f>
        <v>49.68</v>
      </c>
      <c r="I17" s="93"/>
      <c r="X17" s="29"/>
      <c r="Z17" s="29"/>
    </row>
    <row r="18" spans="1:26" x14ac:dyDescent="0.2">
      <c r="A18" s="19" t="s">
        <v>143</v>
      </c>
      <c r="C18" s="95">
        <f>C11/12</f>
        <v>3.0333333333333328E-3</v>
      </c>
      <c r="I18" s="93"/>
      <c r="X18" s="29"/>
      <c r="Z18" s="29"/>
    </row>
    <row r="19" spans="1:26" x14ac:dyDescent="0.2">
      <c r="I19" s="93"/>
      <c r="X19" s="29"/>
      <c r="Z19" s="29"/>
    </row>
    <row r="20" spans="1:26" x14ac:dyDescent="0.2">
      <c r="A20" s="19" t="s">
        <v>8</v>
      </c>
      <c r="C20" s="2">
        <v>1</v>
      </c>
      <c r="I20" s="93"/>
      <c r="X20" s="29"/>
      <c r="Z20" s="29"/>
    </row>
    <row r="21" spans="1:26" x14ac:dyDescent="0.2">
      <c r="I21" s="93"/>
      <c r="X21" s="29"/>
      <c r="Z21" s="29"/>
    </row>
    <row r="22" spans="1:26" x14ac:dyDescent="0.2">
      <c r="I22" s="93"/>
      <c r="X22" s="29"/>
      <c r="Z22" s="29"/>
    </row>
    <row r="23" spans="1:26" x14ac:dyDescent="0.2">
      <c r="I23" s="93"/>
      <c r="X23" s="29"/>
      <c r="Z23" s="29"/>
    </row>
    <row r="24" spans="1:26" x14ac:dyDescent="0.2">
      <c r="I24" s="93"/>
      <c r="X24" s="29"/>
      <c r="Z24" s="29"/>
    </row>
    <row r="25" spans="1:26" x14ac:dyDescent="0.2">
      <c r="I25" s="93"/>
      <c r="U25" s="48"/>
      <c r="X25" s="29"/>
      <c r="Z25" s="29"/>
    </row>
    <row r="26" spans="1:26" x14ac:dyDescent="0.2">
      <c r="I26" s="93"/>
      <c r="W26" s="29"/>
      <c r="X26" s="29"/>
      <c r="Z26" s="29"/>
    </row>
    <row r="27" spans="1:26" x14ac:dyDescent="0.2">
      <c r="I27" s="93"/>
      <c r="W27" s="29"/>
      <c r="X27" s="29"/>
      <c r="Z27" s="29"/>
    </row>
    <row r="28" spans="1:26" x14ac:dyDescent="0.2">
      <c r="I28" s="93"/>
      <c r="W28" s="29"/>
      <c r="X28" s="29"/>
      <c r="Z28" s="29"/>
    </row>
    <row r="29" spans="1:26" x14ac:dyDescent="0.2">
      <c r="I29" s="93"/>
      <c r="W29" s="29"/>
      <c r="X29" s="29"/>
      <c r="Z29" s="29"/>
    </row>
    <row r="30" spans="1:26" x14ac:dyDescent="0.2">
      <c r="A30" s="19" t="s">
        <v>144</v>
      </c>
      <c r="C30" s="96">
        <f>H16</f>
        <v>50.46</v>
      </c>
      <c r="I30" s="93"/>
      <c r="W30" s="29"/>
      <c r="X30" s="29"/>
      <c r="Y30" s="29"/>
      <c r="Z30" s="29"/>
    </row>
    <row r="31" spans="1:26" x14ac:dyDescent="0.2">
      <c r="I31" s="93"/>
      <c r="W31" s="29"/>
      <c r="X31" s="29"/>
      <c r="Y31" s="29"/>
      <c r="Z31" s="29"/>
    </row>
    <row r="32" spans="1:26" x14ac:dyDescent="0.2">
      <c r="A32" s="19" t="s">
        <v>145</v>
      </c>
      <c r="C32" s="96">
        <f>G17</f>
        <v>3.65</v>
      </c>
      <c r="I32" s="93"/>
      <c r="W32" s="29"/>
      <c r="X32" s="29"/>
      <c r="Y32" s="29"/>
      <c r="Z32" s="29"/>
    </row>
    <row r="33" spans="1:26" x14ac:dyDescent="0.2">
      <c r="I33" s="93"/>
      <c r="W33" s="29"/>
      <c r="X33" s="29"/>
      <c r="Y33" s="29"/>
      <c r="Z33" s="29"/>
    </row>
    <row r="34" spans="1:26" x14ac:dyDescent="0.2">
      <c r="A34" s="19" t="s">
        <v>146</v>
      </c>
      <c r="C34" s="96">
        <f>G5</f>
        <v>4.43</v>
      </c>
      <c r="I34" s="93"/>
    </row>
    <row r="35" spans="1:26" x14ac:dyDescent="0.2">
      <c r="I35" s="93"/>
      <c r="W35" s="29"/>
      <c r="X35" s="29"/>
      <c r="Y35" s="29"/>
      <c r="Z35" s="29"/>
    </row>
    <row r="36" spans="1:26" x14ac:dyDescent="0.2">
      <c r="A36" s="19" t="s">
        <v>147</v>
      </c>
      <c r="C36" s="96">
        <f>C30+C32-C34</f>
        <v>49.68</v>
      </c>
      <c r="I36" s="93"/>
      <c r="W36" s="29"/>
      <c r="X36" s="29"/>
      <c r="Y36" s="29"/>
      <c r="Z36" s="29"/>
    </row>
    <row r="37" spans="1:26" x14ac:dyDescent="0.2">
      <c r="I37" s="93"/>
      <c r="W37" s="29"/>
      <c r="X37" s="29"/>
      <c r="Y37" s="29"/>
      <c r="Z37" s="29"/>
    </row>
    <row r="38" spans="1:26" x14ac:dyDescent="0.2">
      <c r="A38" s="19" t="s">
        <v>148</v>
      </c>
      <c r="C38" s="96">
        <f>ROUND(C36/12,2)</f>
        <v>4.1399999999999997</v>
      </c>
      <c r="I38" s="93"/>
      <c r="W38" s="29"/>
      <c r="X38" s="29"/>
      <c r="Y38" s="29"/>
      <c r="Z38" s="29"/>
    </row>
    <row r="39" spans="1:26" x14ac:dyDescent="0.2">
      <c r="I39" s="93"/>
      <c r="R39" s="40"/>
      <c r="S39" s="40"/>
      <c r="W39" s="29"/>
      <c r="X39" s="29"/>
      <c r="Y39" s="29"/>
      <c r="Z39" s="29"/>
    </row>
    <row r="40" spans="1:26" x14ac:dyDescent="0.2">
      <c r="A40" s="19" t="s">
        <v>149</v>
      </c>
      <c r="C40" s="96">
        <f>C38-0.5</f>
        <v>3.6399999999999997</v>
      </c>
      <c r="I40" s="93"/>
      <c r="O40" s="29"/>
      <c r="P40" s="48"/>
      <c r="Q40" s="40"/>
      <c r="R40" s="40"/>
      <c r="S40" s="40"/>
      <c r="W40" s="29"/>
      <c r="X40" s="29"/>
      <c r="Y40" s="29"/>
      <c r="Z40" s="29"/>
    </row>
    <row r="41" spans="1:26" x14ac:dyDescent="0.2">
      <c r="I41" s="93"/>
      <c r="O41" s="29"/>
      <c r="P41" s="48"/>
      <c r="Q41" s="40"/>
      <c r="R41" s="40"/>
      <c r="S41" s="40"/>
      <c r="W41" s="29"/>
      <c r="X41" s="29"/>
      <c r="Y41" s="29"/>
      <c r="Z41" s="29"/>
    </row>
    <row r="42" spans="1:26" x14ac:dyDescent="0.2">
      <c r="I42" s="93"/>
      <c r="O42" s="29"/>
      <c r="P42" s="48"/>
      <c r="Q42" s="40"/>
      <c r="R42" s="40"/>
      <c r="S42" s="40"/>
      <c r="W42" s="29"/>
      <c r="X42" s="29"/>
      <c r="Y42" s="29"/>
      <c r="Z42" s="29"/>
    </row>
    <row r="43" spans="1:26" x14ac:dyDescent="0.2">
      <c r="A43" s="19" t="s">
        <v>150</v>
      </c>
      <c r="I43" s="93"/>
      <c r="O43" s="29"/>
      <c r="P43" s="48"/>
      <c r="Q43" s="40"/>
      <c r="R43" s="40"/>
      <c r="S43" s="40"/>
      <c r="W43" s="29"/>
      <c r="X43" s="29"/>
      <c r="Y43" s="29"/>
      <c r="Z43" s="29"/>
    </row>
    <row r="44" spans="1:26" x14ac:dyDescent="0.2">
      <c r="A44" s="23" t="s">
        <v>151</v>
      </c>
      <c r="B44" s="23"/>
      <c r="C44" s="23"/>
      <c r="D44" s="23"/>
      <c r="E44" s="23"/>
      <c r="F44" s="23"/>
      <c r="G44" s="23"/>
      <c r="H44" s="23"/>
      <c r="I44" s="93"/>
      <c r="O44" s="29"/>
      <c r="P44" s="48"/>
      <c r="Q44" s="40"/>
      <c r="R44" s="40"/>
      <c r="S44" s="40"/>
    </row>
    <row r="45" spans="1:26" x14ac:dyDescent="0.2">
      <c r="O45" s="29"/>
      <c r="P45" s="48"/>
      <c r="Q45" s="40"/>
      <c r="R45" s="40"/>
      <c r="S45" s="40"/>
    </row>
  </sheetData>
  <printOptions horizontalCentered="1"/>
  <pageMargins left="0.25" right="0.25" top="0.5" bottom="0" header="0.25" footer="0.25"/>
  <pageSetup scale="9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COVER</vt:lpstr>
      <vt:lpstr>SCH II</vt:lpstr>
      <vt:lpstr>SCH III</vt:lpstr>
      <vt:lpstr>SCH IV</vt:lpstr>
      <vt:lpstr>INTEREST FACTOR</vt:lpstr>
      <vt:lpstr>COV1Q</vt:lpstr>
      <vt:lpstr>'SCH III'!INPUT2</vt:lpstr>
      <vt:lpstr>INT1Q</vt:lpstr>
      <vt:lpstr>'SCH IV'!IV_U</vt:lpstr>
      <vt:lpstr>'SCH III'!MO</vt:lpstr>
      <vt:lpstr>COVER!Print_Area</vt:lpstr>
      <vt:lpstr>'INTEREST FACTOR'!Print_Area</vt:lpstr>
      <vt:lpstr>'SCH II'!Print_Area</vt:lpstr>
      <vt:lpstr>'SCH III'!Print_Area</vt:lpstr>
      <vt:lpstr>'SCH IV'!Print_Area</vt:lpstr>
      <vt:lpstr>SCHII1Q</vt:lpstr>
      <vt:lpstr>SCHII2Q</vt:lpstr>
      <vt:lpstr>SCHII3Q</vt:lpstr>
      <vt:lpstr>SCHII4Q</vt:lpstr>
      <vt:lpstr>SCHIII1Q</vt:lpstr>
      <vt:lpstr>SCHIII2Q</vt:lpstr>
      <vt:lpstr>SCHIII3Q</vt:lpstr>
      <vt:lpstr>SCHIII4Q</vt:lpstr>
      <vt:lpstr>SCHIV1Q</vt:lpstr>
      <vt:lpstr>SCHIV2Q</vt:lpstr>
      <vt:lpstr>SCHIV3Q</vt:lpstr>
      <vt:lpstr>SCHIV4Q</vt:lpstr>
      <vt:lpstr>'SCH III'!YR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Patten, Dana</dc:creator>
  <cp:lastModifiedBy>Lee, Julie A</cp:lastModifiedBy>
  <dcterms:created xsi:type="dcterms:W3CDTF">2026-01-29T16:35:56Z</dcterms:created>
  <dcterms:modified xsi:type="dcterms:W3CDTF">2026-01-29T19:42:39Z</dcterms:modified>
</cp:coreProperties>
</file>