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6 Cases\2026-00001 Mitchell Cooling Tower CPCN\06_All Filed Discovery\01_Staff Discovery\Set 3\As Filed\"/>
    </mc:Choice>
  </mc:AlternateContent>
  <xr:revisionPtr revIDLastSave="0" documentId="13_ncr:1_{E7782A08-394E-4FBE-9542-FA0FE1ECEE38}" xr6:coauthVersionLast="47" xr6:coauthVersionMax="47" xr10:uidLastSave="{00000000-0000-0000-0000-000000000000}"/>
  <bookViews>
    <workbookView xWindow="-57720" yWindow="-720" windowWidth="29040" windowHeight="15720" xr2:uid="{4997DADC-1D33-428F-965B-125897807465}"/>
  </bookViews>
  <sheets>
    <sheet name="Shee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3" i="2" l="1"/>
  <c r="C16" i="2"/>
  <c r="C19" i="2" s="1"/>
  <c r="C15" i="2"/>
  <c r="C17" i="2"/>
  <c r="C24" i="2" s="1"/>
  <c r="C26" i="2" s="1"/>
  <c r="C6" i="2" l="1"/>
</calcChain>
</file>

<file path=xl/sharedStrings.xml><?xml version="1.0" encoding="utf-8"?>
<sst xmlns="http://schemas.openxmlformats.org/spreadsheetml/2006/main" count="36" uniqueCount="31">
  <si>
    <t>Cost of Capacity</t>
  </si>
  <si>
    <t>Option 4 Econ Analysis</t>
  </si>
  <si>
    <t>FRR Capacity Penalty</t>
  </si>
  <si>
    <t>Days</t>
  </si>
  <si>
    <t>MWs Short</t>
  </si>
  <si>
    <t>Greater of (a) and (b*1.75))</t>
  </si>
  <si>
    <t>Minimum FRR Penalty</t>
  </si>
  <si>
    <t>a</t>
  </si>
  <si>
    <t>b</t>
  </si>
  <si>
    <t>c</t>
  </si>
  <si>
    <t>d</t>
  </si>
  <si>
    <t>e</t>
  </si>
  <si>
    <t>1 year</t>
  </si>
  <si>
    <t>6 months</t>
  </si>
  <si>
    <t>Time Frame Cost Covers</t>
  </si>
  <si>
    <t>Cost $</t>
  </si>
  <si>
    <t>g</t>
  </si>
  <si>
    <t>i</t>
  </si>
  <si>
    <t>j</t>
  </si>
  <si>
    <t>k</t>
  </si>
  <si>
    <t>l= I * j *k</t>
  </si>
  <si>
    <t>&lt;&lt;assumes 6 month outage from March 2027-September 2027</t>
  </si>
  <si>
    <t>https://www.pjm.com/-/media/DotCom/markets-ops/rpm/rpm-auction-info/2027-2028/2027-2028-planning-period-parameters-for-base-residual-auction.xlsx</t>
  </si>
  <si>
    <t>f</t>
  </si>
  <si>
    <t>27/28 RTO CONE (UCAP)</t>
  </si>
  <si>
    <t>27/28 RTO NET CONE (UCAP)</t>
  </si>
  <si>
    <t>h=e*f*g</t>
  </si>
  <si>
    <t>Lessor of c and d</t>
  </si>
  <si>
    <t>27/28 RTO PJM Penalty Ceiling</t>
  </si>
  <si>
    <t>If No Ceiling</t>
  </si>
  <si>
    <t>Option 3 Econ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</si>
</sst>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1" fontId="0" fillId="0" borderId="0" xfId="0" applyNumberForma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164" fontId="2" fillId="0" borderId="1" xfId="1" applyNumberFormat="1" applyFont="1" applyBorder="1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" fontId="2" fillId="0" borderId="1" xfId="0" applyNumberFormat="1" applyFont="1" applyBorder="1"/>
    <xf numFmtId="44" fontId="2" fillId="0" borderId="0" xfId="1" applyFont="1" applyFill="1"/>
    <xf numFmtId="0" fontId="4" fillId="0" borderId="0" xfId="2" applyFill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44" fontId="2" fillId="0" borderId="1" xfId="1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jm.com/-/media/DotCom/markets-ops/rpm/rpm-auction-info/2027-2028/2027-2028-planning-period-parameters-for-base-residual-auction.xlsx" TargetMode="External"/><Relationship Id="rId1" Type="http://schemas.openxmlformats.org/officeDocument/2006/relationships/hyperlink" Target="https://www.pjm.com/-/media/DotCom/markets-ops/rpm/rpm-auction-info/2027-2028/2027-2028-planning-period-parameters-for-base-residual-auction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3466-AAA5-40E3-AD17-ED42057A41A5}">
  <dimension ref="A1:E26"/>
  <sheetViews>
    <sheetView tabSelected="1" zoomScaleNormal="100" workbookViewId="0">
      <selection activeCell="E30" sqref="E30"/>
    </sheetView>
  </sheetViews>
  <sheetFormatPr defaultRowHeight="15" x14ac:dyDescent="0.25"/>
  <cols>
    <col min="1" max="1" width="13.85546875" customWidth="1"/>
    <col min="2" max="2" width="30.140625" bestFit="1" customWidth="1"/>
    <col min="3" max="3" width="14.85546875" bestFit="1" customWidth="1"/>
    <col min="4" max="4" width="24.5703125" customWidth="1"/>
  </cols>
  <sheetData>
    <row r="1" spans="1:4" ht="15.75" x14ac:dyDescent="0.25">
      <c r="A1" s="2"/>
      <c r="B1" s="2"/>
      <c r="C1" s="2"/>
      <c r="D1" s="2"/>
    </row>
    <row r="2" spans="1:4" ht="15.75" x14ac:dyDescent="0.25">
      <c r="A2" s="2"/>
      <c r="B2" s="2"/>
      <c r="C2" s="2"/>
      <c r="D2" s="2"/>
    </row>
    <row r="3" spans="1:4" ht="15.75" x14ac:dyDescent="0.25">
      <c r="A3" s="2"/>
      <c r="B3" s="3" t="s">
        <v>0</v>
      </c>
      <c r="C3" s="3" t="s">
        <v>15</v>
      </c>
      <c r="D3" s="3" t="s">
        <v>14</v>
      </c>
    </row>
    <row r="4" spans="1:4" ht="15.75" x14ac:dyDescent="0.25">
      <c r="A4" s="2"/>
      <c r="B4" s="4" t="s">
        <v>30</v>
      </c>
      <c r="C4" s="5">
        <v>0</v>
      </c>
      <c r="D4" s="4"/>
    </row>
    <row r="5" spans="1:4" ht="15.75" x14ac:dyDescent="0.25">
      <c r="A5" s="2"/>
      <c r="B5" s="4" t="s">
        <v>1</v>
      </c>
      <c r="C5" s="5">
        <v>75749311.1161111</v>
      </c>
      <c r="D5" s="4" t="s">
        <v>12</v>
      </c>
    </row>
    <row r="6" spans="1:4" ht="15.75" x14ac:dyDescent="0.25">
      <c r="A6" s="2"/>
      <c r="B6" s="4" t="s">
        <v>2</v>
      </c>
      <c r="C6" s="6">
        <f>C19</f>
        <v>38713717.759999998</v>
      </c>
      <c r="D6" s="4" t="s">
        <v>13</v>
      </c>
    </row>
    <row r="7" spans="1:4" ht="15.75" x14ac:dyDescent="0.25">
      <c r="A7" s="2"/>
      <c r="B7" s="2"/>
      <c r="C7" s="7"/>
      <c r="D7" s="2"/>
    </row>
    <row r="8" spans="1:4" ht="15.75" x14ac:dyDescent="0.25">
      <c r="A8" s="2"/>
      <c r="B8" s="2"/>
      <c r="C8" s="2"/>
      <c r="D8" s="2"/>
    </row>
    <row r="9" spans="1:4" ht="15.75" x14ac:dyDescent="0.25">
      <c r="A9" s="2"/>
      <c r="B9" s="2"/>
      <c r="C9" s="2"/>
      <c r="D9" s="2"/>
    </row>
    <row r="10" spans="1:4" ht="15.75" x14ac:dyDescent="0.25">
      <c r="A10" s="2"/>
      <c r="B10" s="2"/>
      <c r="C10" s="2"/>
      <c r="D10" s="2"/>
    </row>
    <row r="11" spans="1:4" ht="15.75" x14ac:dyDescent="0.25">
      <c r="A11" s="8" t="s">
        <v>7</v>
      </c>
      <c r="B11" s="15" t="s">
        <v>24</v>
      </c>
      <c r="C11" s="13">
        <v>529.79999999999995</v>
      </c>
      <c r="D11" s="14" t="s">
        <v>22</v>
      </c>
    </row>
    <row r="12" spans="1:4" ht="15.75" x14ac:dyDescent="0.25">
      <c r="A12" s="8" t="s">
        <v>8</v>
      </c>
      <c r="B12" s="15" t="s">
        <v>25</v>
      </c>
      <c r="C12" s="13">
        <v>242.52</v>
      </c>
      <c r="D12" s="14" t="s">
        <v>22</v>
      </c>
    </row>
    <row r="13" spans="1:4" ht="15.75" x14ac:dyDescent="0.25">
      <c r="A13" s="8" t="s">
        <v>9</v>
      </c>
      <c r="B13" s="2" t="s">
        <v>28</v>
      </c>
      <c r="C13" s="2">
        <v>333.44</v>
      </c>
      <c r="D13" s="2"/>
    </row>
    <row r="14" spans="1:4" ht="15.75" x14ac:dyDescent="0.25">
      <c r="A14" s="8"/>
      <c r="B14" s="2"/>
      <c r="C14" s="2"/>
      <c r="D14" s="2"/>
    </row>
    <row r="15" spans="1:4" ht="15.75" x14ac:dyDescent="0.25">
      <c r="A15" s="9" t="s">
        <v>10</v>
      </c>
      <c r="B15" s="2" t="s">
        <v>5</v>
      </c>
      <c r="C15" s="13">
        <f>MAX(C11,C12*1.75)</f>
        <v>529.79999999999995</v>
      </c>
      <c r="D15" s="2"/>
    </row>
    <row r="16" spans="1:4" ht="15.75" x14ac:dyDescent="0.25">
      <c r="A16" s="9" t="s">
        <v>11</v>
      </c>
      <c r="B16" s="2" t="s">
        <v>27</v>
      </c>
      <c r="C16" s="13">
        <f>MIN(C13,C15)</f>
        <v>333.44</v>
      </c>
      <c r="D16" s="2"/>
    </row>
    <row r="17" spans="1:5" ht="15.75" x14ac:dyDescent="0.25">
      <c r="A17" s="8" t="s">
        <v>23</v>
      </c>
      <c r="B17" s="2" t="s">
        <v>3</v>
      </c>
      <c r="C17" s="2">
        <f>31+30+31+30+31+31</f>
        <v>184</v>
      </c>
      <c r="D17" s="2" t="s">
        <v>21</v>
      </c>
    </row>
    <row r="18" spans="1:5" ht="15.75" x14ac:dyDescent="0.25">
      <c r="A18" s="8" t="s">
        <v>16</v>
      </c>
      <c r="B18" s="2" t="s">
        <v>4</v>
      </c>
      <c r="C18" s="2">
        <v>631</v>
      </c>
      <c r="D18" s="2"/>
    </row>
    <row r="19" spans="1:5" ht="15.75" x14ac:dyDescent="0.25">
      <c r="A19" s="8" t="s">
        <v>26</v>
      </c>
      <c r="B19" s="2" t="s">
        <v>6</v>
      </c>
      <c r="C19" s="7">
        <f>C16*C17*C18</f>
        <v>38713717.759999998</v>
      </c>
      <c r="D19" s="2"/>
    </row>
    <row r="20" spans="1:5" ht="15.75" x14ac:dyDescent="0.25">
      <c r="A20" s="2"/>
      <c r="B20" s="2"/>
      <c r="C20" s="2"/>
      <c r="D20" s="2"/>
    </row>
    <row r="21" spans="1:5" ht="15.75" x14ac:dyDescent="0.25">
      <c r="A21" s="2"/>
      <c r="B21" s="2"/>
      <c r="C21" s="2"/>
      <c r="D21" s="2"/>
    </row>
    <row r="22" spans="1:5" ht="15.75" x14ac:dyDescent="0.25">
      <c r="A22" s="20" t="s">
        <v>29</v>
      </c>
      <c r="B22" s="21"/>
      <c r="C22" s="22"/>
      <c r="D22" s="16"/>
    </row>
    <row r="23" spans="1:5" ht="15.75" x14ac:dyDescent="0.25">
      <c r="A23" s="11" t="s">
        <v>17</v>
      </c>
      <c r="B23" s="4" t="s">
        <v>5</v>
      </c>
      <c r="C23" s="19">
        <f>MAX(C11,C12*1.75)</f>
        <v>529.79999999999995</v>
      </c>
      <c r="D23" s="17"/>
    </row>
    <row r="24" spans="1:5" ht="15.75" x14ac:dyDescent="0.25">
      <c r="A24" s="10" t="s">
        <v>18</v>
      </c>
      <c r="B24" s="4" t="s">
        <v>3</v>
      </c>
      <c r="C24" s="12">
        <f>C17</f>
        <v>184</v>
      </c>
      <c r="D24" s="18"/>
      <c r="E24" s="1"/>
    </row>
    <row r="25" spans="1:5" ht="15.75" x14ac:dyDescent="0.25">
      <c r="A25" s="10" t="s">
        <v>19</v>
      </c>
      <c r="B25" s="4" t="s">
        <v>4</v>
      </c>
      <c r="C25" s="4">
        <v>631</v>
      </c>
      <c r="D25" s="2"/>
    </row>
    <row r="26" spans="1:5" ht="15.75" x14ac:dyDescent="0.25">
      <c r="A26" s="10" t="s">
        <v>20</v>
      </c>
      <c r="B26" s="4" t="s">
        <v>6</v>
      </c>
      <c r="C26" s="6">
        <f>C23*C24*C25</f>
        <v>61511899.199999996</v>
      </c>
      <c r="D26" s="2"/>
    </row>
  </sheetData>
  <mergeCells count="1">
    <mergeCell ref="A22:C22"/>
  </mergeCells>
  <hyperlinks>
    <hyperlink ref="D11" r:id="rId1" xr:uid="{7AB6AE10-7A71-42A8-BCA6-1F8DE818CFA7}"/>
    <hyperlink ref="D12" r:id="rId2" xr:uid="{61C0B472-29B1-4E5E-A185-73905085DFE9}"/>
  </hyperlinks>
  <pageMargins left="0.7" right="0.7" top="0.75" bottom="0.75" header="0.3" footer="0.3"/>
  <pageSetup scale="65" orientation="landscape" r:id="rId3"/>
  <headerFooter>
    <oddHeader>&amp;RCase No. 2026-00001
KPSC 3-7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Y4MTI5MzhBLTcyN0YtNDVFRS04MDA5LURGNEZFRUU4M0ZFQ308L2lkPjxWYWxpZD50cnVlPC9WYWxpZD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MTE3MzU8L1VzZXJOYW1lPjxEYXRlVGltZT42LzI5LzIwMjYgNToxNDo0MSBQTTwvRGF0ZVRpbWU+PExhYmVsU3RyaW5nPlVuY2F0ZWdvcml6ZWQ8L0xhYmVsU3RyaW5nPjwvaXRlbT48L2xhYmVsSGlzdG9yeT4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KKekZNZclsFcT4tem6C2k6y+9CvPMjJj/HCLpkZ6d3s=</DigestValue>
      </Reference>
      <Reference URI="#CLASSIFICATIONHISTORY">
        <DigestMethod Algorithm="http://www.w3.org/2001/04/xmlenc#sha256"/>
        <DigestValue>amDHQEuDzZffN0eLXDq8fMFICgx+wL/NvdYB5RvGZyU=</DigestValue>
      </Reference>
    </SignedInfo>
    <SignatureValue>FUaJ1lfF4c3JogdGcN3XLCJnGFjJF+4rizOcPQHK1f56pd14QmGV81ptaPlRJWd49UBg+DUmTczgv+0Ai4VYeQ==</SignatureValue>
    <Object Id="CLASSIFICATIONHISTORY">
      <ArrayOfString xmlns:xsd="http://www.w3.org/2001/XMLSchema" xmlns:xsi="http://www.w3.org/2001/XMLSchema-instance" xmlns="">
        <string>I6tKVad11DcXHHJd/vOLei4AJi9cBvuZ</string>
      </ArrayOfString>
    </Object>
  </Signatur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27BE6EFB-DA6C-46FE-98ED-2A33DED14B91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2.xml><?xml version="1.0" encoding="utf-8"?>
<ds:datastoreItem xmlns:ds="http://schemas.openxmlformats.org/officeDocument/2006/customXml" ds:itemID="{9DA2ACDB-D640-45FC-A5D1-62D6069A95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E8393-965A-4B7B-A89B-EDF674B87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12938A-727F-45EE-8009-DF4FEEE83FEC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5.xml><?xml version="1.0" encoding="utf-8"?>
<ds:datastoreItem xmlns:ds="http://schemas.openxmlformats.org/officeDocument/2006/customXml" ds:itemID="{578F9BE0-A9D8-4807-9C8C-C9D5CCC5981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 Coon</dc:creator>
  <cp:lastModifiedBy>Michelle Caldwell</cp:lastModifiedBy>
  <dcterms:created xsi:type="dcterms:W3CDTF">2026-06-29T16:00:08Z</dcterms:created>
  <dcterms:modified xsi:type="dcterms:W3CDTF">2026-07-02T20:05:50Z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9aff4d10-61c1-40bc-b0ba-bef4baed332d</vt:lpwstr>
  </property>
  <property fmtid="{D5CDD505-2E9C-101B-9397-08002B2CF9AE}" pid="3" name="bjClsUserRVM">
    <vt:lpwstr>[]</vt:lpwstr>
  </property>
  <property fmtid="{D5CDD505-2E9C-101B-9397-08002B2CF9AE}" pid="4" name="bjSaver">
    <vt:lpwstr>6EXY9LX7ilsWkf3BL9EUn8v8dtUUsOWL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pmDocIH">
    <vt:lpwstr>9NdFsjVERFzU54EWMO8KSTrTLfpJD/2q</vt:lpwstr>
  </property>
  <property fmtid="{D5CDD505-2E9C-101B-9397-08002B2CF9AE}" pid="12" name="bjLabelHistoryID">
    <vt:lpwstr>{F812938A-727F-45EE-8009-DF4FEEE83FEC}</vt:lpwstr>
  </property>
  <property fmtid="{D5CDD505-2E9C-101B-9397-08002B2CF9AE}" pid="13" name="ContentTypeId">
    <vt:lpwstr>0x0101004DF805D1E1DA4A49A223477D3B105720</vt:lpwstr>
  </property>
</Properties>
</file>